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4\"/>
    </mc:Choice>
  </mc:AlternateContent>
  <xr:revisionPtr revIDLastSave="0" documentId="8_{649C0EB0-C05F-42A8-8DE4-411C5B4E8566}" xr6:coauthVersionLast="47" xr6:coauthVersionMax="47" xr10:uidLastSave="{00000000-0000-0000-0000-000000000000}"/>
  <bookViews>
    <workbookView xWindow="390" yWindow="390" windowWidth="14085" windowHeight="12780" xr2:uid="{00000000-000D-0000-FFFF-FFFF00000000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N6" i="1"/>
  <c r="P6" i="1"/>
  <c r="R6" i="1"/>
  <c r="T6" i="1"/>
  <c r="V6" i="1"/>
  <c r="W6" i="1"/>
  <c r="J7" i="1"/>
  <c r="N7" i="1"/>
  <c r="P7" i="1"/>
  <c r="R7" i="1"/>
  <c r="T7" i="1"/>
  <c r="V7" i="1"/>
  <c r="W7" i="1"/>
  <c r="J8" i="1"/>
  <c r="N8" i="1"/>
  <c r="P8" i="1"/>
  <c r="R8" i="1"/>
  <c r="T8" i="1"/>
  <c r="V8" i="1"/>
  <c r="W8" i="1"/>
  <c r="J5" i="1"/>
  <c r="U5" i="1"/>
  <c r="N5" i="1"/>
  <c r="P5" i="1"/>
  <c r="R5" i="1"/>
  <c r="T5" i="1"/>
  <c r="V5" i="1"/>
  <c r="J4" i="1"/>
  <c r="N4" i="1"/>
  <c r="P4" i="1"/>
  <c r="U4" i="1"/>
  <c r="R4" i="1"/>
  <c r="T4" i="1"/>
  <c r="V4" i="1"/>
  <c r="W4" i="1"/>
  <c r="W5" i="1"/>
</calcChain>
</file>

<file path=xl/sharedStrings.xml><?xml version="1.0" encoding="utf-8"?>
<sst xmlns="http://schemas.openxmlformats.org/spreadsheetml/2006/main" count="98" uniqueCount="60">
  <si>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</si>
  <si>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</si>
  <si>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</si>
  <si>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</si>
  <si>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</si>
  <si>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</si>
  <si>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</si>
  <si>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</si>
  <si>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</si>
  <si>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</si>
  <si>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</si>
  <si>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</si>
  <si>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</si>
  <si>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</si>
  <si>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</si>
  <si>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</si>
  <si>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</si>
  <si>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</si>
  <si>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</si>
  <si>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</si>
  <si>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</si>
  <si>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</si>
  <si>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Auxiliar Administrativo</t>
  </si>
  <si>
    <t>Direccion General</t>
  </si>
  <si>
    <t>Prestador de Servicios Profesionales</t>
  </si>
  <si>
    <t>Antonio</t>
  </si>
  <si>
    <t>Covarrubias</t>
  </si>
  <si>
    <t>Ramos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</si>
  <si>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</si>
  <si>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</si>
  <si>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</si>
  <si>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</si>
  <si>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</si>
  <si>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</si>
  <si>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</si>
  <si>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</si>
  <si>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</si>
  <si>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</si>
  <si>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</si>
  <si>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</si>
  <si>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</si>
  <si>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</si>
  <si>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</si>
  <si>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</si>
  <si>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</si>
  <si>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</si>
  <si>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Encargada del Área de Desarrollo de Programas y Proyectos</t>
  </si>
  <si>
    <t>Encargado del Área Operativa y de Logística</t>
  </si>
  <si>
    <t>Alexis Ivan</t>
  </si>
  <si>
    <t>Salazar</t>
  </si>
  <si>
    <t>Jimenez</t>
  </si>
  <si>
    <t>Paulina</t>
  </si>
  <si>
    <t>Nava</t>
  </si>
  <si>
    <t>Jeovani</t>
  </si>
  <si>
    <t>Garcia</t>
  </si>
  <si>
    <t>Candelario</t>
  </si>
  <si>
    <t>AYUDA DESPENSA</t>
  </si>
  <si>
    <t>AYUDA DE TRANSPORTE</t>
  </si>
  <si>
    <t>0=</t>
  </si>
  <si>
    <t>Apoyo al Servicio Social y 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</si>
</sst>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A8" sqref="A8"/>
    </sheetView>
  </sheetViews>
  <sheetFormatPr baseColWidth="10" defaultRowHeight="15" x14ac:dyDescent="0.25"/>
  <cols>
    <col min="1" max="1" width="28.7109375" style="16" customWidth="1"/>
    <col min="2" max="3" width="17.140625" style="16" bestFit="1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39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41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28</v>
      </c>
      <c r="J3" s="9" t="s">
        <v>29</v>
      </c>
      <c r="K3" s="9" t="s">
        <v>40</v>
      </c>
      <c r="L3" s="9" t="s">
        <v>56</v>
      </c>
      <c r="M3" s="9" t="s">
        <v>57</v>
      </c>
      <c r="N3" s="9" t="s">
        <v>38</v>
      </c>
      <c r="O3" s="9" t="s">
        <v>30</v>
      </c>
      <c r="P3" s="9" t="s">
        <v>31</v>
      </c>
      <c r="Q3" s="9" t="s">
        <v>32</v>
      </c>
      <c r="R3" s="9" t="s">
        <v>33</v>
      </c>
      <c r="S3" s="9" t="s">
        <v>34</v>
      </c>
      <c r="T3" s="9" t="s">
        <v>35</v>
      </c>
      <c r="U3" s="9" t="s">
        <v>36</v>
      </c>
      <c r="V3" s="9" t="s">
        <v>37</v>
      </c>
      <c r="W3" s="9" t="s">
        <v>38</v>
      </c>
      <c r="X3" s="7" t="s">
        <v>4</v>
      </c>
      <c r="Y3" s="29"/>
      <c r="Z3" s="29"/>
      <c r="AA3" s="6" t="s">
        <v>43</v>
      </c>
      <c r="AB3" s="6" t="s">
        <v>42</v>
      </c>
      <c r="AC3" s="6" t="s">
        <v>4</v>
      </c>
    </row>
    <row r="4" spans="1:29" ht="90" x14ac:dyDescent="0.25">
      <c r="A4" s="1" t="s">
        <v>19</v>
      </c>
      <c r="B4" s="1" t="s">
        <v>23</v>
      </c>
      <c r="C4" s="1" t="s">
        <v>44</v>
      </c>
      <c r="D4" s="1" t="s">
        <v>20</v>
      </c>
      <c r="E4" s="1" t="s">
        <v>25</v>
      </c>
      <c r="F4" s="1" t="s">
        <v>26</v>
      </c>
      <c r="G4" s="1" t="s">
        <v>27</v>
      </c>
      <c r="H4" s="1" t="s">
        <v>13</v>
      </c>
      <c r="I4" s="10">
        <v>990.95</v>
      </c>
      <c r="J4" s="11">
        <f>+I4*15</f>
        <v>14864.25</v>
      </c>
      <c r="K4" s="18">
        <v>0</v>
      </c>
      <c r="L4" s="18">
        <v>0</v>
      </c>
      <c r="M4" s="18">
        <v>0</v>
      </c>
      <c r="N4" s="11">
        <f>J4+K4</f>
        <v>14864.25</v>
      </c>
      <c r="O4" s="10">
        <v>7641.91</v>
      </c>
      <c r="P4" s="12">
        <f>N4-O4</f>
        <v>7222.34</v>
      </c>
      <c r="Q4" s="13">
        <v>0.21360000000000001</v>
      </c>
      <c r="R4" s="11">
        <f>+P4*Q4</f>
        <v>1542.6918240000002</v>
      </c>
      <c r="S4" s="10">
        <v>809.25</v>
      </c>
      <c r="T4" s="10">
        <f>+R4+S4</f>
        <v>2351.9418240000005</v>
      </c>
      <c r="U4" s="11">
        <f>+J4*11.5%</f>
        <v>1709.3887500000001</v>
      </c>
      <c r="V4" s="10">
        <f>+U4+T4</f>
        <v>4061.3305740000005</v>
      </c>
      <c r="W4" s="11">
        <f>+J4-V4</f>
        <v>10802.919426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90" x14ac:dyDescent="0.25">
      <c r="A5" s="4" t="s">
        <v>12</v>
      </c>
      <c r="B5" s="4" t="s">
        <v>22</v>
      </c>
      <c r="C5" s="4" t="s">
        <v>45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10">
        <v>556.52</v>
      </c>
      <c r="J5" s="11">
        <f>+I5*15</f>
        <v>8347.7999999999993</v>
      </c>
      <c r="K5" s="11">
        <v>278.26</v>
      </c>
      <c r="L5" s="11">
        <v>832</v>
      </c>
      <c r="M5" s="11">
        <v>208</v>
      </c>
      <c r="N5" s="11">
        <f>J5+K5+L5+M5</f>
        <v>9666.06</v>
      </c>
      <c r="O5" s="10">
        <v>7641.91</v>
      </c>
      <c r="P5" s="12">
        <f>N5-O5-M5</f>
        <v>1816.1499999999996</v>
      </c>
      <c r="Q5" s="13">
        <v>0.21360000000000001</v>
      </c>
      <c r="R5" s="11">
        <f>P5*Q5</f>
        <v>387.92963999999995</v>
      </c>
      <c r="S5" s="10">
        <v>809.25</v>
      </c>
      <c r="T5" s="10">
        <f>+R5+S5</f>
        <v>1197.1796399999998</v>
      </c>
      <c r="U5" s="11">
        <f>+J5*11.5%</f>
        <v>959.99699999999996</v>
      </c>
      <c r="V5" s="10">
        <f>+U5+T5</f>
        <v>2157.1766399999997</v>
      </c>
      <c r="W5" s="11">
        <f>N5-V5</f>
        <v>7508.8833599999998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24</v>
      </c>
      <c r="C6" s="2" t="s">
        <v>46</v>
      </c>
      <c r="D6" s="1" t="s">
        <v>20</v>
      </c>
      <c r="E6" s="2" t="s">
        <v>51</v>
      </c>
      <c r="F6" s="2" t="s">
        <v>55</v>
      </c>
      <c r="G6" s="2" t="s">
        <v>52</v>
      </c>
      <c r="H6" s="2" t="s">
        <v>11</v>
      </c>
      <c r="I6" s="10">
        <v>287.51659999999998</v>
      </c>
      <c r="J6" s="11">
        <f t="shared" ref="J6:J7" si="0">+I6*15</f>
        <v>4312.7489999999998</v>
      </c>
      <c r="K6" s="18">
        <v>0</v>
      </c>
      <c r="L6" s="18">
        <v>0</v>
      </c>
      <c r="M6" s="18">
        <v>0</v>
      </c>
      <c r="N6" s="11">
        <f t="shared" ref="N6" si="1">J6+K6</f>
        <v>4312.7489999999998</v>
      </c>
      <c r="O6" s="14">
        <v>3124.36</v>
      </c>
      <c r="P6" s="12">
        <f t="shared" ref="P6:P8" si="2">N6-O6-M6</f>
        <v>1188.3889999999997</v>
      </c>
      <c r="Q6" s="15">
        <v>0.10879999999999999</v>
      </c>
      <c r="R6" s="14">
        <f t="shared" ref="R6:R8" si="3">+P6*Q6</f>
        <v>129.29672319999995</v>
      </c>
      <c r="S6" s="14">
        <v>183.45</v>
      </c>
      <c r="T6" s="14">
        <f t="shared" ref="T6:T8" si="4">+R6+S6</f>
        <v>312.74672319999991</v>
      </c>
      <c r="U6" s="18">
        <v>0</v>
      </c>
      <c r="V6" s="11">
        <f>+U6+T6</f>
        <v>312.74672319999991</v>
      </c>
      <c r="W6" s="11">
        <f t="shared" ref="W6:W8" si="5">N6-V6</f>
        <v>4000.0022767999999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24</v>
      </c>
      <c r="C7" s="2" t="s">
        <v>47</v>
      </c>
      <c r="D7" s="1" t="s">
        <v>20</v>
      </c>
      <c r="E7" s="2" t="s">
        <v>48</v>
      </c>
      <c r="F7" s="2" t="s">
        <v>49</v>
      </c>
      <c r="G7" s="2" t="s">
        <v>50</v>
      </c>
      <c r="H7" s="2" t="s">
        <v>13</v>
      </c>
      <c r="I7" s="10">
        <v>388.69799999999998</v>
      </c>
      <c r="J7" s="11">
        <f t="shared" si="0"/>
        <v>5830.4699999999993</v>
      </c>
      <c r="K7" s="18">
        <v>0</v>
      </c>
      <c r="L7" s="18">
        <v>0</v>
      </c>
      <c r="M7" s="18">
        <v>0</v>
      </c>
      <c r="N7" s="11">
        <f t="shared" ref="N7" si="6">J7+K7+L7+M7</f>
        <v>5830.4699999999993</v>
      </c>
      <c r="O7" s="14">
        <v>5490.76</v>
      </c>
      <c r="P7" s="12">
        <f t="shared" si="2"/>
        <v>339.70999999999913</v>
      </c>
      <c r="Q7" s="15">
        <v>0.16</v>
      </c>
      <c r="R7" s="14">
        <f t="shared" ref="R7" si="7">+P7*Q7</f>
        <v>54.353599999999858</v>
      </c>
      <c r="S7" s="14">
        <v>441</v>
      </c>
      <c r="T7" s="14">
        <f t="shared" ref="T7" si="8">+R7+S7</f>
        <v>495.35359999999986</v>
      </c>
      <c r="U7" s="18">
        <v>0</v>
      </c>
      <c r="V7" s="11">
        <f>+U7+T7</f>
        <v>495.35359999999986</v>
      </c>
      <c r="W7" s="11">
        <f t="shared" si="5"/>
        <v>5335.1163999999999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24</v>
      </c>
      <c r="C8" s="2" t="s">
        <v>59</v>
      </c>
      <c r="D8" s="1" t="s">
        <v>20</v>
      </c>
      <c r="E8" s="2" t="s">
        <v>53</v>
      </c>
      <c r="F8" s="2" t="s">
        <v>54</v>
      </c>
      <c r="G8" s="2" t="s">
        <v>50</v>
      </c>
      <c r="H8" s="2" t="s">
        <v>13</v>
      </c>
      <c r="I8" s="10">
        <v>176.9145</v>
      </c>
      <c r="J8" s="11">
        <f>+I8*15</f>
        <v>2653.7175000000002</v>
      </c>
      <c r="K8" s="18">
        <v>0</v>
      </c>
      <c r="L8" s="18">
        <v>0</v>
      </c>
      <c r="M8" s="18">
        <v>0</v>
      </c>
      <c r="N8" s="11">
        <f t="shared" ref="N8" si="9">J8+K8</f>
        <v>2653.7175000000002</v>
      </c>
      <c r="O8" s="14">
        <v>368.11</v>
      </c>
      <c r="P8" s="12">
        <f t="shared" si="2"/>
        <v>2285.6075000000001</v>
      </c>
      <c r="Q8" s="15">
        <v>6.4000000000000001E-2</v>
      </c>
      <c r="R8" s="14">
        <f t="shared" si="3"/>
        <v>146.27888000000002</v>
      </c>
      <c r="S8" s="14">
        <v>7.05</v>
      </c>
      <c r="T8" s="14">
        <f t="shared" si="4"/>
        <v>153.32888000000003</v>
      </c>
      <c r="U8" s="18">
        <v>0</v>
      </c>
      <c r="V8" s="11">
        <f>+U8+T8</f>
        <v>153.32888000000003</v>
      </c>
      <c r="W8" s="11">
        <f t="shared" si="5"/>
        <v>2500.3886200000002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AnNie Geo MMtz</cp:lastModifiedBy>
  <cp:lastPrinted>2020-02-19T20:36:02Z</cp:lastPrinted>
  <dcterms:created xsi:type="dcterms:W3CDTF">2016-04-11T15:13:56Z</dcterms:created>
  <dcterms:modified xsi:type="dcterms:W3CDTF">2024-09-05T17:55:04Z</dcterms:modified>
</cp:coreProperties>
</file>