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35"/>
  </bookViews>
  <sheets>
    <sheet name="2021 egresos" sheetId="6" r:id="rId1"/>
    <sheet name="2021 ingresos" sheetId="7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  <c r="G14" i="7" s="1"/>
  <c r="E14" i="7"/>
  <c r="D14" i="7"/>
  <c r="C14" i="7"/>
  <c r="G13" i="7"/>
  <c r="G12" i="7"/>
  <c r="G11" i="7"/>
  <c r="G10" i="7"/>
  <c r="G9" i="7"/>
  <c r="F7" i="7"/>
  <c r="G7" i="7" s="1"/>
  <c r="E7" i="7"/>
  <c r="D7" i="7"/>
  <c r="C7" i="7"/>
  <c r="C140" i="6"/>
  <c r="C139" i="6"/>
  <c r="C133" i="6"/>
  <c r="C134" i="6" s="1"/>
  <c r="C126" i="6"/>
  <c r="C114" i="6"/>
  <c r="C97" i="6"/>
  <c r="C91" i="6"/>
  <c r="C127" i="6" s="1"/>
  <c r="C86" i="6"/>
  <c r="C74" i="6"/>
  <c r="C64" i="6"/>
  <c r="C54" i="6"/>
  <c r="C48" i="6"/>
  <c r="C42" i="6"/>
  <c r="C75" i="6" s="1"/>
  <c r="C28" i="6"/>
  <c r="C25" i="6"/>
  <c r="C29" i="6" s="1"/>
  <c r="C21" i="6"/>
  <c r="C20" i="6"/>
  <c r="C18" i="6"/>
  <c r="C16" i="6"/>
  <c r="C22" i="6" s="1"/>
  <c r="C12" i="6"/>
  <c r="C13" i="6" s="1"/>
  <c r="C8" i="6"/>
  <c r="C9" i="6" s="1"/>
  <c r="C30" i="6" l="1"/>
  <c r="C141" i="6" s="1"/>
</calcChain>
</file>

<file path=xl/comments1.xml><?xml version="1.0" encoding="utf-8"?>
<comments xmlns="http://schemas.openxmlformats.org/spreadsheetml/2006/main">
  <authors>
    <author>Manuel Fonseca Villaseñor</author>
  </authors>
  <commentList>
    <comment ref="A6" author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6" authorId="0">
      <text>
        <r>
          <rPr>
            <b/>
            <sz val="14"/>
            <color indexed="81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sharedStrings.xml><?xml version="1.0" encoding="utf-8"?>
<sst xmlns="http://schemas.openxmlformats.org/spreadsheetml/2006/main" count="174" uniqueCount="140">
  <si>
    <t>Capítulo</t>
  </si>
  <si>
    <t>Nombre de la Cuenta</t>
  </si>
  <si>
    <t>Cantidad</t>
  </si>
  <si>
    <t>SERVICIOS PERSONALES</t>
  </si>
  <si>
    <t>REMUNERACIONES AL PERSONAL DE CARÁCTER PERMANENTE</t>
  </si>
  <si>
    <t>SUMA</t>
  </si>
  <si>
    <t>REMUNERACIONES AL PERSONAL DE CARÁCTER TRANSITORIO</t>
  </si>
  <si>
    <t>REMUNERACIONES ADICIONALES Y ESPECIALES</t>
  </si>
  <si>
    <t>Prima vacacional y dominical</t>
  </si>
  <si>
    <t>Cuotas al IMSS</t>
  </si>
  <si>
    <t>TOTAL DE SERVICIOS PERSONALES</t>
  </si>
  <si>
    <t>MATERIALES Y SUMINISTROS</t>
  </si>
  <si>
    <t>Materiales y útiles de impresión y reproducción</t>
  </si>
  <si>
    <t>Productos alimenticios del personal</t>
  </si>
  <si>
    <t>Herramientas menores</t>
  </si>
  <si>
    <t>COMBUSTIBLES, LUBRICANTES Y ADITIVOS</t>
  </si>
  <si>
    <t>VESTUARIO, BLANCOS, PRENDAS DE PROTECCIÓN PERSONAL Y ARTÍCULOS DEPORTIVOS</t>
  </si>
  <si>
    <t xml:space="preserve">Artículos deportivos </t>
  </si>
  <si>
    <t>TOTAL DE MATERIALES Y SUMINISTROS</t>
  </si>
  <si>
    <t>SERVICIOS GENERALES</t>
  </si>
  <si>
    <t>SERVICIOS BÁSICOS</t>
  </si>
  <si>
    <t>Servicio telegráfico</t>
  </si>
  <si>
    <t>Reparación y mantenimiento de equipo de transporte</t>
  </si>
  <si>
    <t>SERVICIO DE TRASLADO Y VIÁTICOS</t>
  </si>
  <si>
    <t>SERVICIOS OFICIALES</t>
  </si>
  <si>
    <t>TOTAL DE SERVICIOS GENERALES</t>
  </si>
  <si>
    <t>TOTAL DE SUBSIDIOS Y SUBVENCIONES</t>
  </si>
  <si>
    <t>TOTAL DE BIENES MUEBLES E INMUEBLES</t>
  </si>
  <si>
    <t>TOTAL DE EGRESOS</t>
  </si>
  <si>
    <t>INSTITUTO MUNICIPAL DE LA JUVENTUD, O.P.D.</t>
  </si>
  <si>
    <t>INSTITUTO MUNICIPAL DE LA JUVENTUD EN TLAQUEPAQUE</t>
  </si>
  <si>
    <t>Materiales, útiles y equipos menores de oficina</t>
  </si>
  <si>
    <t>Refacciones y accesorios menores de edificios</t>
  </si>
  <si>
    <t>Refacciones y accesorios menores de equipo de transporte</t>
  </si>
  <si>
    <t>Autotransporte</t>
  </si>
  <si>
    <t>Donativos</t>
  </si>
  <si>
    <t>VALERIA PEREZ ARCE DEL TORO</t>
  </si>
  <si>
    <t>DIRECTORA GENERAL</t>
  </si>
  <si>
    <t>LI</t>
  </si>
  <si>
    <t>DESCRIPCIÓN</t>
  </si>
  <si>
    <t>Recursos Propios</t>
  </si>
  <si>
    <t>Programas Federales</t>
  </si>
  <si>
    <t>Programas Estatales</t>
  </si>
  <si>
    <t>Otros</t>
  </si>
  <si>
    <t>TRANSFERENCIAS, ASIGNACIONES, SUBSIDIOS Y  OTRAS AYUDAS</t>
  </si>
  <si>
    <t>Subsidio federal</t>
  </si>
  <si>
    <t>Subsidio estatal</t>
  </si>
  <si>
    <t>Subsidio municipal</t>
  </si>
  <si>
    <t>Otros subsidios</t>
  </si>
  <si>
    <t>Banca comercial</t>
  </si>
  <si>
    <t>T O T A  L</t>
  </si>
  <si>
    <t>DIRECTORA</t>
  </si>
  <si>
    <t>ANEXO 1</t>
  </si>
  <si>
    <t>SUELDO BASE AL PERSONAL PERMANENTE</t>
  </si>
  <si>
    <t>Sueldo base al personal permanente</t>
  </si>
  <si>
    <t>HONORARIOS ASIMILABLES A SALARIOS</t>
  </si>
  <si>
    <t>Honorarios asimilables a salarios</t>
  </si>
  <si>
    <t>PRIMA VACACIONAL, DOMINICAL Y GRATIFICACIÓN DE FIN DE AÑO</t>
  </si>
  <si>
    <t>COMPENSACIONES</t>
  </si>
  <si>
    <t>AGUINALDO</t>
  </si>
  <si>
    <t>AYUDA UTILES ESCOLARES</t>
  </si>
  <si>
    <t>Gratificación dia del servidor Público</t>
  </si>
  <si>
    <t xml:space="preserve">SEGURIDAD SOCIAL </t>
  </si>
  <si>
    <t>APORTACIONES DE SEGURIDAD SOCIAL</t>
  </si>
  <si>
    <t>Aportaciones de seguridad Social</t>
  </si>
  <si>
    <t>APORTACIONES A FONDO DE VIVIENDA</t>
  </si>
  <si>
    <t>Aportaciones a fondo de vivienda</t>
  </si>
  <si>
    <t>MATERIALES DE ADMINISTRACIÓN, EMISIÓN DE DOCUMENTOS Y ART. OFICIALES</t>
  </si>
  <si>
    <t>MATERIALES, ÚTILES Y EQUIPOS MENORES DE OFICINA</t>
  </si>
  <si>
    <t>MATERIALES Y ÚTILES DE IMPRESIÓN Y REPRODUCCIÓN</t>
  </si>
  <si>
    <t>MATERIAL IMPRESO E INFORMACION DIGITAL</t>
  </si>
  <si>
    <t>Material impreso e información digital</t>
  </si>
  <si>
    <t>MATERIAL DE LIMPIEZA</t>
  </si>
  <si>
    <t>Materiales de limpieza</t>
  </si>
  <si>
    <t>ALIMENTOS Y UTENSILIOS</t>
  </si>
  <si>
    <t>PRODUCTOS ALIMENTICIOS PARA PERSONAS</t>
  </si>
  <si>
    <t>UTENSILIOS PARA EL SERVICIO  DE ALIMENTACIÓN</t>
  </si>
  <si>
    <t>Utensilios para el servicio de alimentación</t>
  </si>
  <si>
    <t>MATERIALES Y ARTICULOS DE CONSTRUCCIÓN Y DE REPARACIÓN</t>
  </si>
  <si>
    <t>MATERIAL ELECTRICO Y ELECTRÓNICO</t>
  </si>
  <si>
    <t>Material electrico y electrónico</t>
  </si>
  <si>
    <t>OTROS MATERIALES Y ART. DE CONSTRUCCIÓN Y REPARACIÓN</t>
  </si>
  <si>
    <t>Otros Materiales y art. De construcción y reparación</t>
  </si>
  <si>
    <t>COMBUSTIBLES LUBRICANTES Y ADITIVOS</t>
  </si>
  <si>
    <t>Combustibles Lubricantes y Aditivos</t>
  </si>
  <si>
    <t>VESTUARIOS Y UNIFORMES</t>
  </si>
  <si>
    <t xml:space="preserve">Vestuario Y uniformes </t>
  </si>
  <si>
    <t>ARTICULOS DEPORTIVOS</t>
  </si>
  <si>
    <t>HERRAMIENTAS, REFACCIONES Y AQCCESORIOS MENORES</t>
  </si>
  <si>
    <t>HERRAMIENTAS MENORES</t>
  </si>
  <si>
    <t>REFACCIONES Y ACCESORIOS MENORES DE EDIFICIOS</t>
  </si>
  <si>
    <t>REFACCIONES Y ACCESORIOS MENORES DE EQ. DE COMPUTO Y TEC. DE INF</t>
  </si>
  <si>
    <t>Refacciones y accesorios menores de Eq. De computo y tecnologías de informacion</t>
  </si>
  <si>
    <t>REFACCIONES Y ACCESORIOS MENORES DE EQUIPO DE TRANSPORTE</t>
  </si>
  <si>
    <t>ENERGÍA ELECTRICA</t>
  </si>
  <si>
    <t>Energia Electrica</t>
  </si>
  <si>
    <t>TELEFONÍA TRADICIONAL</t>
  </si>
  <si>
    <t>Telefonía Tradicional</t>
  </si>
  <si>
    <t>SERVICIOS DE ACCESO A INTERNET REDES Y PROCESAMIENTO DE INFORM</t>
  </si>
  <si>
    <t>Servicio de acceso a internet redes y procesamiento de información</t>
  </si>
  <si>
    <t>ARRENDAMIENTO DE MOBI. Y EQ. DE ADMÓN, EDUCACIONAL Y RECREATIVO</t>
  </si>
  <si>
    <t>Arrendamiento de mobiliario y eq. De admón. Educacional y recreativo</t>
  </si>
  <si>
    <t>ARRENDAMIENTO DE EQUIPO DE TRANSPORTE</t>
  </si>
  <si>
    <t>Arrendamiento de equipo de transporte</t>
  </si>
  <si>
    <t>SERVICIOS PROFESIONALES, CIENTIFICOS, TECNICOS Y OTROS SERVICIOS</t>
  </si>
  <si>
    <t>SERVICIOS DE CAPACITACION</t>
  </si>
  <si>
    <t>Servicios de capacitación</t>
  </si>
  <si>
    <t>SERVICIOS DE APOYO ADMVO. TRADUCCIÓN FOTOCOPIADO E IMPRESIÓN</t>
  </si>
  <si>
    <t>Servicios de apoyo admvo. Traducción fotocopiado e impresión</t>
  </si>
  <si>
    <t>SERVICIOS FINANCIEROS BANCARIOS Y COMERCIALES</t>
  </si>
  <si>
    <t>SEGUROS DE RESPONSABILIDAD PATRIMONIAL Y FIANZAS</t>
  </si>
  <si>
    <t>Seguros de responsabilidad patrimonial y finanzas</t>
  </si>
  <si>
    <t>SERVICIOS DE INSTALACIÓN, REPARACIÓN MTTO. Y CONSERVACION</t>
  </si>
  <si>
    <t>REPARACIÓN Y MANTENIMINETO DE EQUIPO DE TRANSPORTE</t>
  </si>
  <si>
    <t>SERVICIOS DE CREACIÓN Y DIFUSIÓN DE CONTENIDO EXCLUSIVO EN INTERNET</t>
  </si>
  <si>
    <t>Servicio de creación y difusión de contenido exclusivo en internet</t>
  </si>
  <si>
    <t>PASAJES TERRESTRES</t>
  </si>
  <si>
    <t>Pasajes terrestres</t>
  </si>
  <si>
    <t>AUTOTRANSPORTE</t>
  </si>
  <si>
    <t>Gastos de Ceremonial</t>
  </si>
  <si>
    <t>OTROS SERVICIOS GENERALES</t>
  </si>
  <si>
    <t>SENTENCIAS Y RESOLUCIONES AUTORIDADES COMPETENTES</t>
  </si>
  <si>
    <t>Sentencias y resoluciones por autoridad competente</t>
  </si>
  <si>
    <t>IMPUESTO DOBRE NOMINA Y OTROS QUE DERIVEN DE UNA REALCIÓN LABORAL</t>
  </si>
  <si>
    <t>Impuesto sobre nómina y otros que deriven de una ralación laboral</t>
  </si>
  <si>
    <t>Otros servicios generales</t>
  </si>
  <si>
    <t>TRANSFERENCIAS, ASIGNACIONES SUBSIDIOS Y OTRAS AYUDAS</t>
  </si>
  <si>
    <t>AYUDAS SOCIALES</t>
  </si>
  <si>
    <t>AYUDAS SOCIALES A PERSONAS</t>
  </si>
  <si>
    <t>Ayudas Sociales a Personas</t>
  </si>
  <si>
    <t>BIENES MUEBLES E INMUEBLES E INTANGIBLES</t>
  </si>
  <si>
    <t>ACTIVOS INTANGIBLES</t>
  </si>
  <si>
    <t>LICENCIAS INFORMATICAS E INTELECTUALES</t>
  </si>
  <si>
    <t>Licencias Informáticas e Intelectuales</t>
  </si>
  <si>
    <t>ANEXO 2</t>
  </si>
  <si>
    <t>PRESUPUESTO 2021</t>
  </si>
  <si>
    <t>Gratificación despensa anual</t>
  </si>
  <si>
    <t>SAN PEDRO TLAQUEPAQUE A  DE DICIEMBRE 2020</t>
  </si>
  <si>
    <t>Aprobación del Informe del Presupuesto de ingresos 2021</t>
  </si>
  <si>
    <t>SAN PEDRO TLAQUEPAQUE 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</si>
</sst>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0_ ;\-0\ "/>
    <numFmt numFmtId="166" formatCode="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81"/>
      <name val="Tahom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2" applyFont="1" applyFill="1" applyBorder="1" applyAlignment="1" applyProtection="1">
      <alignment horizontal="center" vertical="center"/>
    </xf>
    <xf numFmtId="41" fontId="7" fillId="2" borderId="1" xfId="2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7" fillId="4" borderId="1" xfId="3" applyFont="1" applyFill="1" applyBorder="1" applyAlignment="1" applyProtection="1">
      <alignment horizontal="center" vertical="center" wrapText="1"/>
    </xf>
    <xf numFmtId="0" fontId="7" fillId="4" borderId="3" xfId="3" applyFont="1" applyFill="1" applyBorder="1" applyAlignment="1" applyProtection="1">
      <alignment horizontal="left" vertical="center"/>
    </xf>
    <xf numFmtId="0" fontId="10" fillId="2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left" vertical="center" wrapText="1" shrinkToFit="1"/>
    </xf>
    <xf numFmtId="4" fontId="5" fillId="0" borderId="1" xfId="0" applyNumberFormat="1" applyFont="1" applyFill="1" applyBorder="1" applyAlignment="1">
      <alignment vertical="center"/>
    </xf>
    <xf numFmtId="0" fontId="10" fillId="2" borderId="3" xfId="3" applyFont="1" applyFill="1" applyBorder="1" applyAlignment="1" applyProtection="1">
      <alignment horizontal="center" vertical="center" wrapText="1"/>
    </xf>
    <xf numFmtId="0" fontId="9" fillId="2" borderId="4" xfId="3" applyFont="1" applyFill="1" applyBorder="1" applyAlignment="1" applyProtection="1">
      <alignment horizontal="right" vertical="center" wrapText="1" shrinkToFit="1"/>
    </xf>
    <xf numFmtId="4" fontId="8" fillId="0" borderId="1" xfId="0" applyNumberFormat="1" applyFont="1" applyFill="1" applyBorder="1" applyAlignment="1">
      <alignment vertical="center"/>
    </xf>
    <xf numFmtId="0" fontId="10" fillId="2" borderId="1" xfId="3" applyFont="1" applyFill="1" applyBorder="1" applyAlignment="1" applyProtection="1">
      <alignment horizontal="left" vertical="center" wrapText="1" shrinkToFit="1"/>
    </xf>
    <xf numFmtId="0" fontId="7" fillId="4" borderId="3" xfId="3" applyFont="1" applyFill="1" applyBorder="1" applyAlignment="1" applyProtection="1">
      <alignment vertical="center" wrapText="1" shrinkToFit="1"/>
    </xf>
    <xf numFmtId="164" fontId="5" fillId="0" borderId="1" xfId="1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10" fillId="2" borderId="4" xfId="3" applyFont="1" applyFill="1" applyBorder="1" applyAlignment="1" applyProtection="1">
      <alignment horizontal="left" vertical="center" wrapText="1" shrinkToFit="1"/>
    </xf>
    <xf numFmtId="0" fontId="7" fillId="4" borderId="3" xfId="3" applyFont="1" applyFill="1" applyBorder="1" applyAlignment="1" applyProtection="1">
      <alignment vertical="center"/>
    </xf>
    <xf numFmtId="0" fontId="10" fillId="2" borderId="0" xfId="3" applyFont="1" applyFill="1" applyBorder="1" applyAlignment="1" applyProtection="1">
      <alignment horizontal="center" vertical="center" wrapText="1"/>
    </xf>
    <xf numFmtId="0" fontId="9" fillId="2" borderId="0" xfId="3" applyFont="1" applyFill="1" applyBorder="1" applyAlignment="1" applyProtection="1">
      <alignment horizontal="right" vertical="center" wrapText="1" shrinkToFit="1"/>
    </xf>
    <xf numFmtId="4" fontId="5" fillId="0" borderId="0" xfId="0" applyNumberFormat="1" applyFont="1" applyFill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0" fontId="7" fillId="4" borderId="3" xfId="3" applyFont="1" applyFill="1" applyBorder="1" applyAlignment="1" applyProtection="1">
      <alignment horizontal="left" vertical="center" wrapText="1" shrinkToFit="1"/>
    </xf>
    <xf numFmtId="0" fontId="7" fillId="4" borderId="3" xfId="3" applyFont="1" applyFill="1" applyBorder="1" applyAlignment="1" applyProtection="1">
      <alignment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>
      <alignment vertical="center"/>
    </xf>
    <xf numFmtId="0" fontId="7" fillId="4" borderId="1" xfId="3" applyFont="1" applyFill="1" applyBorder="1" applyAlignment="1" applyProtection="1">
      <alignment horizontal="center" vertical="center" wrapText="1" shrinkToFit="1"/>
    </xf>
    <xf numFmtId="0" fontId="9" fillId="0" borderId="4" xfId="3" applyFont="1" applyFill="1" applyBorder="1" applyAlignment="1" applyProtection="1">
      <alignment horizontal="right" vertical="center" wrapText="1" shrinkToFit="1"/>
    </xf>
    <xf numFmtId="0" fontId="10" fillId="2" borderId="1" xfId="3" applyFont="1" applyFill="1" applyBorder="1" applyAlignment="1" applyProtection="1">
      <alignment horizontal="center" vertical="center" wrapText="1" shrinkToFit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43" fontId="5" fillId="0" borderId="1" xfId="1" applyFont="1" applyFill="1" applyBorder="1" applyAlignment="1" applyProtection="1">
      <alignment vertical="center"/>
      <protection locked="0"/>
    </xf>
    <xf numFmtId="43" fontId="8" fillId="0" borderId="1" xfId="1" applyFont="1" applyFill="1" applyBorder="1" applyAlignment="1">
      <alignment vertical="center"/>
    </xf>
    <xf numFmtId="43" fontId="8" fillId="4" borderId="1" xfId="1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right" vertical="center"/>
    </xf>
    <xf numFmtId="3" fontId="12" fillId="4" borderId="7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17" fillId="4" borderId="12" xfId="0" applyFont="1" applyFill="1" applyBorder="1" applyAlignment="1">
      <alignment horizontal="center" vertical="center" wrapText="1"/>
    </xf>
    <xf numFmtId="41" fontId="17" fillId="4" borderId="12" xfId="0" applyNumberFormat="1" applyFont="1" applyFill="1" applyBorder="1" applyAlignment="1">
      <alignment horizontal="center" vertical="center" wrapText="1"/>
    </xf>
    <xf numFmtId="165" fontId="17" fillId="4" borderId="12" xfId="0" applyNumberFormat="1" applyFont="1" applyFill="1" applyBorder="1" applyAlignment="1">
      <alignment horizontal="center" vertical="center" wrapText="1"/>
    </xf>
    <xf numFmtId="165" fontId="18" fillId="4" borderId="13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vertical="center" wrapText="1"/>
    </xf>
    <xf numFmtId="41" fontId="19" fillId="4" borderId="13" xfId="0" applyNumberFormat="1" applyFont="1" applyFill="1" applyBorder="1" applyAlignment="1">
      <alignment vertical="center"/>
    </xf>
    <xf numFmtId="41" fontId="15" fillId="4" borderId="13" xfId="0" applyNumberFormat="1" applyFont="1" applyFill="1" applyBorder="1" applyAlignment="1">
      <alignment vertical="center"/>
    </xf>
    <xf numFmtId="165" fontId="20" fillId="0" borderId="7" xfId="0" applyNumberFormat="1" applyFont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1" fontId="22" fillId="0" borderId="7" xfId="0" applyNumberFormat="1" applyFont="1" applyBorder="1" applyAlignment="1">
      <alignment vertical="center"/>
    </xf>
    <xf numFmtId="41" fontId="15" fillId="0" borderId="7" xfId="0" applyNumberFormat="1" applyFont="1" applyBorder="1" applyAlignment="1">
      <alignment vertical="center"/>
    </xf>
    <xf numFmtId="41" fontId="22" fillId="0" borderId="7" xfId="0" applyNumberFormat="1" applyFont="1" applyBorder="1" applyAlignment="1" applyProtection="1">
      <alignment vertical="center"/>
      <protection locked="0"/>
    </xf>
    <xf numFmtId="41" fontId="15" fillId="0" borderId="7" xfId="0" applyNumberFormat="1" applyFont="1" applyBorder="1" applyAlignment="1" applyProtection="1">
      <alignment vertical="center"/>
      <protection locked="0"/>
    </xf>
    <xf numFmtId="166" fontId="20" fillId="0" borderId="7" xfId="0" applyNumberFormat="1" applyFont="1" applyBorder="1" applyAlignment="1">
      <alignment horizontal="center" vertical="center"/>
    </xf>
    <xf numFmtId="41" fontId="24" fillId="4" borderId="7" xfId="0" applyNumberFormat="1" applyFont="1" applyFill="1" applyBorder="1" applyAlignment="1">
      <alignment horizontal="center" vertical="center"/>
    </xf>
    <xf numFmtId="43" fontId="0" fillId="0" borderId="0" xfId="1" applyFont="1"/>
    <xf numFmtId="0" fontId="3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15" xfId="2" applyFont="1" applyFill="1" applyBorder="1" applyAlignment="1" applyProtection="1">
      <alignment horizontal="center" vertical="center"/>
    </xf>
    <xf numFmtId="41" fontId="7" fillId="2" borderId="15" xfId="2" applyNumberFormat="1" applyFont="1" applyFill="1" applyBorder="1" applyAlignment="1" applyProtection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9" fillId="3" borderId="2" xfId="3" applyFont="1" applyFill="1" applyBorder="1" applyAlignment="1" applyProtection="1">
      <alignment vertical="center" wrapText="1" shrinkToFit="1"/>
    </xf>
    <xf numFmtId="0" fontId="13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0" fillId="4" borderId="1" xfId="3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 applyProtection="1">
      <alignment horizontal="left" vertical="center" wrapText="1" shrinkToFit="1"/>
    </xf>
    <xf numFmtId="4" fontId="11" fillId="4" borderId="16" xfId="0" applyNumberFormat="1" applyFont="1" applyFill="1" applyBorder="1" applyAlignment="1">
      <alignment vertical="center"/>
    </xf>
    <xf numFmtId="0" fontId="9" fillId="3" borderId="3" xfId="3" applyFont="1" applyFill="1" applyBorder="1" applyAlignment="1" applyProtection="1">
      <alignment vertical="center" wrapText="1" shrinkToFit="1"/>
    </xf>
    <xf numFmtId="4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4" xfId="3" applyFont="1" applyFill="1" applyBorder="1" applyAlignment="1" applyProtection="1">
      <alignment horizontal="left" vertical="center" wrapText="1" shrinkToFit="1"/>
    </xf>
    <xf numFmtId="0" fontId="7" fillId="4" borderId="4" xfId="3" applyFont="1" applyFill="1" applyBorder="1" applyAlignment="1" applyProtection="1">
      <alignment horizontal="left" vertical="center" wrapText="1" shrinkToFit="1"/>
    </xf>
    <xf numFmtId="0" fontId="10" fillId="4" borderId="4" xfId="3" applyFont="1" applyFill="1" applyBorder="1" applyAlignment="1" applyProtection="1">
      <alignment horizontal="left" vertical="center" wrapText="1" shrinkToFit="1"/>
    </xf>
    <xf numFmtId="0" fontId="9" fillId="0" borderId="1" xfId="3" applyFont="1" applyFill="1" applyBorder="1" applyAlignment="1" applyProtection="1">
      <alignment horizontal="right" vertical="center" wrapText="1" shrinkToFit="1"/>
    </xf>
    <xf numFmtId="0" fontId="9" fillId="0" borderId="3" xfId="3" applyFont="1" applyFill="1" applyBorder="1" applyAlignment="1" applyProtection="1">
      <alignment horizontal="right" vertical="center" wrapText="1" shrinkToFit="1"/>
    </xf>
    <xf numFmtId="0" fontId="9" fillId="3" borderId="1" xfId="3" applyFont="1" applyFill="1" applyBorder="1" applyAlignment="1" applyProtection="1">
      <alignment horizontal="center" vertical="center" wrapText="1" shrinkToFit="1"/>
    </xf>
    <xf numFmtId="0" fontId="9" fillId="3" borderId="3" xfId="3" applyFont="1" applyFill="1" applyBorder="1" applyAlignment="1" applyProtection="1">
      <alignment horizontal="left" vertical="center" wrapText="1" shrinkToFit="1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/>
    <xf numFmtId="41" fontId="0" fillId="0" borderId="0" xfId="0" applyNumberFormat="1"/>
    <xf numFmtId="0" fontId="6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5" fontId="23" fillId="4" borderId="7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_Hoja1" xfId="2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%20computadora/Archivos%202020/Nominas/Presupue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2020"/>
      <sheetName val="NOMINA QUINCENAL"/>
      <sheetName val="Nomina 15a. IPEJAL"/>
      <sheetName val="Aguinaldo"/>
      <sheetName val="prestaciones"/>
      <sheetName val="PRESUPUESTO 2021"/>
      <sheetName val="Egresos 2020"/>
      <sheetName val="iNGRESOS 2020"/>
      <sheetName val="Hoja1"/>
    </sheetNames>
    <sheetDataSet>
      <sheetData sheetId="0">
        <row r="28">
          <cell r="I28">
            <v>495248.4</v>
          </cell>
        </row>
        <row r="29">
          <cell r="I29">
            <v>276993.07200000004</v>
          </cell>
        </row>
      </sheetData>
      <sheetData sheetId="1"/>
      <sheetData sheetId="2">
        <row r="16">
          <cell r="I16">
            <v>86668.470000000016</v>
          </cell>
        </row>
        <row r="17">
          <cell r="I17">
            <v>14857.452000000001</v>
          </cell>
        </row>
      </sheetData>
      <sheetData sheetId="3">
        <row r="13">
          <cell r="G13">
            <v>68784.5</v>
          </cell>
        </row>
      </sheetData>
      <sheetData sheetId="4">
        <row r="8">
          <cell r="E8">
            <v>6878.4500000000007</v>
          </cell>
        </row>
        <row r="15">
          <cell r="E15">
            <v>7420.9500000000007</v>
          </cell>
        </row>
        <row r="22">
          <cell r="M22">
            <v>5442.0300000000007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view="pageLayout" zoomScaleNormal="100" workbookViewId="0">
      <selection activeCell="I27" sqref="I27"/>
    </sheetView>
  </sheetViews>
  <sheetFormatPr baseColWidth="10" defaultColWidth="11.42578125" defaultRowHeight="12" x14ac:dyDescent="0.25"/>
  <cols>
    <col min="1" max="1" width="7.5703125" style="1" bestFit="1" customWidth="1"/>
    <col min="2" max="2" width="65.140625" style="1" customWidth="1"/>
    <col min="3" max="3" width="13.85546875" style="2" customWidth="1"/>
    <col min="4" max="16384" width="11.42578125" style="1"/>
  </cols>
  <sheetData>
    <row r="1" spans="1:5" ht="18.75" x14ac:dyDescent="0.25">
      <c r="A1" s="59"/>
      <c r="B1" s="60" t="s">
        <v>30</v>
      </c>
      <c r="C1" s="61"/>
    </row>
    <row r="2" spans="1:5" ht="18.75" x14ac:dyDescent="0.25">
      <c r="A2" s="101" t="s">
        <v>135</v>
      </c>
      <c r="B2" s="102"/>
      <c r="C2" s="103"/>
    </row>
    <row r="3" spans="1:5" ht="18.75" x14ac:dyDescent="0.25">
      <c r="A3" s="62"/>
      <c r="B3" s="63" t="s">
        <v>52</v>
      </c>
      <c r="C3" s="64"/>
    </row>
    <row r="4" spans="1:5" x14ac:dyDescent="0.25">
      <c r="A4" s="65" t="s">
        <v>0</v>
      </c>
      <c r="B4" s="66" t="s">
        <v>1</v>
      </c>
      <c r="C4" s="67" t="s">
        <v>2</v>
      </c>
    </row>
    <row r="5" spans="1:5" x14ac:dyDescent="0.25">
      <c r="A5" s="6">
        <v>1000</v>
      </c>
      <c r="B5" s="68" t="s">
        <v>3</v>
      </c>
      <c r="C5" s="7"/>
    </row>
    <row r="6" spans="1:5" x14ac:dyDescent="0.25">
      <c r="A6" s="8">
        <v>1100</v>
      </c>
      <c r="B6" s="9" t="s">
        <v>4</v>
      </c>
      <c r="C6" s="7"/>
      <c r="D6" s="69"/>
      <c r="E6" s="69"/>
    </row>
    <row r="7" spans="1:5" x14ac:dyDescent="0.25">
      <c r="A7" s="8">
        <v>1130</v>
      </c>
      <c r="B7" s="9" t="s">
        <v>53</v>
      </c>
      <c r="C7" s="7"/>
      <c r="D7" s="69"/>
      <c r="E7" s="69"/>
    </row>
    <row r="8" spans="1:5" x14ac:dyDescent="0.25">
      <c r="A8" s="10">
        <v>1131</v>
      </c>
      <c r="B8" s="11" t="s">
        <v>54</v>
      </c>
      <c r="C8" s="12">
        <f>'[1]nomina 2020'!I28</f>
        <v>495248.4</v>
      </c>
      <c r="E8" s="70"/>
    </row>
    <row r="9" spans="1:5" x14ac:dyDescent="0.25">
      <c r="A9" s="13"/>
      <c r="B9" s="14" t="s">
        <v>5</v>
      </c>
      <c r="C9" s="15">
        <f>C8</f>
        <v>495248.4</v>
      </c>
      <c r="E9" s="70"/>
    </row>
    <row r="10" spans="1:5" x14ac:dyDescent="0.25">
      <c r="A10" s="8">
        <v>1200</v>
      </c>
      <c r="B10" s="9" t="s">
        <v>6</v>
      </c>
      <c r="C10" s="7"/>
      <c r="E10" s="70"/>
    </row>
    <row r="11" spans="1:5" x14ac:dyDescent="0.25">
      <c r="A11" s="8">
        <v>1210</v>
      </c>
      <c r="B11" s="9" t="s">
        <v>55</v>
      </c>
      <c r="C11" s="7"/>
      <c r="E11" s="70"/>
    </row>
    <row r="12" spans="1:5" x14ac:dyDescent="0.25">
      <c r="A12" s="10">
        <v>1211</v>
      </c>
      <c r="B12" s="16" t="s">
        <v>56</v>
      </c>
      <c r="C12" s="12">
        <f>'[1]nomina 2020'!I29</f>
        <v>276993.07200000004</v>
      </c>
      <c r="E12" s="70"/>
    </row>
    <row r="13" spans="1:5" x14ac:dyDescent="0.25">
      <c r="A13" s="13"/>
      <c r="B13" s="14" t="s">
        <v>5</v>
      </c>
      <c r="C13" s="15">
        <f>SUM(C12:C12)</f>
        <v>276993.07200000004</v>
      </c>
      <c r="E13" s="70"/>
    </row>
    <row r="14" spans="1:5" x14ac:dyDescent="0.25">
      <c r="A14" s="8">
        <v>1300</v>
      </c>
      <c r="B14" s="17" t="s">
        <v>7</v>
      </c>
      <c r="C14" s="7"/>
      <c r="E14" s="70"/>
    </row>
    <row r="15" spans="1:5" x14ac:dyDescent="0.25">
      <c r="A15" s="71">
        <v>1320</v>
      </c>
      <c r="B15" s="72" t="s">
        <v>57</v>
      </c>
      <c r="C15" s="12"/>
      <c r="E15" s="70"/>
    </row>
    <row r="16" spans="1:5" x14ac:dyDescent="0.25">
      <c r="A16" s="10">
        <v>1321</v>
      </c>
      <c r="B16" s="11" t="s">
        <v>8</v>
      </c>
      <c r="C16" s="18">
        <f>[1]prestaciones!E8</f>
        <v>6878.4500000000007</v>
      </c>
      <c r="E16" s="70"/>
    </row>
    <row r="17" spans="1:5" x14ac:dyDescent="0.25">
      <c r="A17" s="8">
        <v>1340</v>
      </c>
      <c r="B17" s="72" t="s">
        <v>58</v>
      </c>
      <c r="C17" s="12"/>
      <c r="E17" s="70"/>
    </row>
    <row r="18" spans="1:5" x14ac:dyDescent="0.25">
      <c r="A18" s="10">
        <v>1342</v>
      </c>
      <c r="B18" s="11" t="s">
        <v>59</v>
      </c>
      <c r="C18" s="19">
        <f>[1]Aguinaldo!G13</f>
        <v>68784.5</v>
      </c>
      <c r="E18" s="70"/>
    </row>
    <row r="19" spans="1:5" x14ac:dyDescent="0.25">
      <c r="A19" s="10">
        <v>1343</v>
      </c>
      <c r="B19" s="11" t="s">
        <v>136</v>
      </c>
      <c r="C19" s="19">
        <v>1000</v>
      </c>
      <c r="E19" s="70"/>
    </row>
    <row r="20" spans="1:5" x14ac:dyDescent="0.25">
      <c r="A20" s="10">
        <v>1344</v>
      </c>
      <c r="B20" s="11" t="s">
        <v>60</v>
      </c>
      <c r="C20" s="19">
        <f>[1]prestaciones!M22</f>
        <v>5442.0300000000007</v>
      </c>
      <c r="E20" s="70"/>
    </row>
    <row r="21" spans="1:5" x14ac:dyDescent="0.25">
      <c r="A21" s="10">
        <v>1345</v>
      </c>
      <c r="B21" s="20" t="s">
        <v>61</v>
      </c>
      <c r="C21" s="19">
        <f>[1]prestaciones!E15</f>
        <v>7420.9500000000007</v>
      </c>
      <c r="E21" s="70"/>
    </row>
    <row r="22" spans="1:5" x14ac:dyDescent="0.25">
      <c r="A22" s="13"/>
      <c r="B22" s="14" t="s">
        <v>5</v>
      </c>
      <c r="C22" s="15">
        <f>SUM(C15:C21)</f>
        <v>89525.93</v>
      </c>
      <c r="E22" s="70"/>
    </row>
    <row r="23" spans="1:5" x14ac:dyDescent="0.25">
      <c r="A23" s="8">
        <v>1400</v>
      </c>
      <c r="B23" s="9" t="s">
        <v>62</v>
      </c>
      <c r="C23" s="7"/>
      <c r="E23" s="70"/>
    </row>
    <row r="24" spans="1:5" x14ac:dyDescent="0.25">
      <c r="A24" s="8">
        <v>1410</v>
      </c>
      <c r="B24" s="9" t="s">
        <v>63</v>
      </c>
      <c r="C24" s="7"/>
      <c r="E24" s="70"/>
    </row>
    <row r="25" spans="1:5" x14ac:dyDescent="0.25">
      <c r="A25" s="10">
        <v>1411</v>
      </c>
      <c r="B25" s="16" t="s">
        <v>64</v>
      </c>
      <c r="C25" s="12">
        <f>'[1]Nomina 15a. IPEJAL'!I16</f>
        <v>86668.470000000016</v>
      </c>
      <c r="E25" s="70"/>
    </row>
    <row r="26" spans="1:5" x14ac:dyDescent="0.25">
      <c r="A26" s="10">
        <v>1411</v>
      </c>
      <c r="B26" s="16" t="s">
        <v>9</v>
      </c>
      <c r="C26" s="12">
        <v>25000</v>
      </c>
      <c r="E26" s="70"/>
    </row>
    <row r="27" spans="1:5" x14ac:dyDescent="0.25">
      <c r="A27" s="8">
        <v>1420</v>
      </c>
      <c r="B27" s="72" t="s">
        <v>65</v>
      </c>
      <c r="C27" s="12"/>
      <c r="E27" s="70"/>
    </row>
    <row r="28" spans="1:5" x14ac:dyDescent="0.25">
      <c r="A28" s="10">
        <v>1421</v>
      </c>
      <c r="B28" s="16" t="s">
        <v>66</v>
      </c>
      <c r="C28" s="12">
        <f>'[1]Nomina 15a. IPEJAL'!I17</f>
        <v>14857.452000000001</v>
      </c>
      <c r="E28" s="70"/>
    </row>
    <row r="29" spans="1:5" x14ac:dyDescent="0.25">
      <c r="A29" s="13"/>
      <c r="B29" s="14" t="s">
        <v>5</v>
      </c>
      <c r="C29" s="15">
        <f>SUM(C25:C28)</f>
        <v>126525.92200000002</v>
      </c>
      <c r="E29" s="70"/>
    </row>
    <row r="30" spans="1:5" x14ac:dyDescent="0.25">
      <c r="A30" s="22"/>
      <c r="B30" s="23" t="s">
        <v>10</v>
      </c>
      <c r="C30" s="73">
        <f>C9+C13+C22+C29</f>
        <v>988293.32400000002</v>
      </c>
      <c r="E30" s="70"/>
    </row>
    <row r="31" spans="1:5" x14ac:dyDescent="0.25">
      <c r="A31" s="3" t="s">
        <v>0</v>
      </c>
      <c r="B31" s="4" t="s">
        <v>1</v>
      </c>
      <c r="C31" s="5" t="s">
        <v>2</v>
      </c>
    </row>
    <row r="32" spans="1:5" x14ac:dyDescent="0.25">
      <c r="A32" s="6">
        <v>2000</v>
      </c>
      <c r="B32" s="74" t="s">
        <v>11</v>
      </c>
      <c r="C32" s="7"/>
    </row>
    <row r="33" spans="1:5" x14ac:dyDescent="0.25">
      <c r="A33" s="8">
        <v>2100</v>
      </c>
      <c r="B33" s="21" t="s">
        <v>67</v>
      </c>
      <c r="C33" s="7"/>
    </row>
    <row r="34" spans="1:5" x14ac:dyDescent="0.25">
      <c r="A34" s="8">
        <v>2110</v>
      </c>
      <c r="B34" s="72" t="s">
        <v>68</v>
      </c>
      <c r="C34" s="7"/>
    </row>
    <row r="35" spans="1:5" x14ac:dyDescent="0.25">
      <c r="A35" s="10">
        <v>2111</v>
      </c>
      <c r="B35" s="11" t="s">
        <v>31</v>
      </c>
      <c r="C35" s="12">
        <v>18000</v>
      </c>
    </row>
    <row r="36" spans="1:5" x14ac:dyDescent="0.25">
      <c r="A36" s="8">
        <v>2120</v>
      </c>
      <c r="B36" s="72" t="s">
        <v>69</v>
      </c>
      <c r="C36" s="12"/>
    </row>
    <row r="37" spans="1:5" x14ac:dyDescent="0.25">
      <c r="A37" s="28">
        <v>2121</v>
      </c>
      <c r="B37" s="11" t="s">
        <v>12</v>
      </c>
      <c r="C37" s="12">
        <v>1500</v>
      </c>
    </row>
    <row r="38" spans="1:5" x14ac:dyDescent="0.25">
      <c r="A38" s="8">
        <v>2150</v>
      </c>
      <c r="B38" s="72" t="s">
        <v>70</v>
      </c>
      <c r="C38" s="12"/>
    </row>
    <row r="39" spans="1:5" x14ac:dyDescent="0.25">
      <c r="A39" s="28">
        <v>2151</v>
      </c>
      <c r="B39" s="11" t="s">
        <v>71</v>
      </c>
      <c r="C39" s="12">
        <v>20000</v>
      </c>
    </row>
    <row r="40" spans="1:5" x14ac:dyDescent="0.25">
      <c r="A40" s="8">
        <v>2160</v>
      </c>
      <c r="B40" s="72" t="s">
        <v>72</v>
      </c>
      <c r="C40" s="12"/>
    </row>
    <row r="41" spans="1:5" x14ac:dyDescent="0.25">
      <c r="A41" s="10">
        <v>2161</v>
      </c>
      <c r="B41" s="11" t="s">
        <v>73</v>
      </c>
      <c r="C41" s="12">
        <v>10000</v>
      </c>
    </row>
    <row r="42" spans="1:5" x14ac:dyDescent="0.25">
      <c r="A42" s="13"/>
      <c r="B42" s="14" t="s">
        <v>5</v>
      </c>
      <c r="C42" s="15">
        <f>C35+C37+C39+C41</f>
        <v>49500</v>
      </c>
      <c r="E42" s="75"/>
    </row>
    <row r="43" spans="1:5" s="76" customFormat="1" x14ac:dyDescent="0.25">
      <c r="A43" s="8">
        <v>2200</v>
      </c>
      <c r="B43" s="17" t="s">
        <v>74</v>
      </c>
      <c r="C43" s="24"/>
    </row>
    <row r="44" spans="1:5" x14ac:dyDescent="0.25">
      <c r="A44" s="8">
        <v>2210</v>
      </c>
      <c r="B44" s="17" t="s">
        <v>75</v>
      </c>
      <c r="C44" s="24"/>
    </row>
    <row r="45" spans="1:5" x14ac:dyDescent="0.25">
      <c r="A45" s="10">
        <v>2211</v>
      </c>
      <c r="B45" s="16" t="s">
        <v>13</v>
      </c>
      <c r="C45" s="12">
        <v>3000</v>
      </c>
    </row>
    <row r="46" spans="1:5" x14ac:dyDescent="0.25">
      <c r="A46" s="8">
        <v>2230</v>
      </c>
      <c r="B46" s="72" t="s">
        <v>76</v>
      </c>
      <c r="C46" s="12"/>
    </row>
    <row r="47" spans="1:5" x14ac:dyDescent="0.25">
      <c r="A47" s="10">
        <v>2231</v>
      </c>
      <c r="B47" s="11" t="s">
        <v>77</v>
      </c>
      <c r="C47" s="12">
        <v>1000</v>
      </c>
    </row>
    <row r="48" spans="1:5" x14ac:dyDescent="0.25">
      <c r="A48" s="13"/>
      <c r="B48" s="14" t="s">
        <v>5</v>
      </c>
      <c r="C48" s="25">
        <f>SUM(C45:C47)</f>
        <v>4000</v>
      </c>
    </row>
    <row r="49" spans="1:3" x14ac:dyDescent="0.25">
      <c r="A49" s="8">
        <v>2400</v>
      </c>
      <c r="B49" s="26" t="s">
        <v>78</v>
      </c>
      <c r="C49" s="24"/>
    </row>
    <row r="50" spans="1:3" x14ac:dyDescent="0.25">
      <c r="A50" s="8">
        <v>2460</v>
      </c>
      <c r="B50" s="26" t="s">
        <v>79</v>
      </c>
      <c r="C50" s="24"/>
    </row>
    <row r="51" spans="1:3" x14ac:dyDescent="0.25">
      <c r="A51" s="10">
        <v>2461</v>
      </c>
      <c r="B51" s="16" t="s">
        <v>80</v>
      </c>
      <c r="C51" s="12">
        <v>2000</v>
      </c>
    </row>
    <row r="52" spans="1:3" s="76" customFormat="1" x14ac:dyDescent="0.25">
      <c r="A52" s="8">
        <v>2490</v>
      </c>
      <c r="B52" s="72" t="s">
        <v>81</v>
      </c>
      <c r="C52" s="12"/>
    </row>
    <row r="53" spans="1:3" x14ac:dyDescent="0.25">
      <c r="A53" s="28">
        <v>2491</v>
      </c>
      <c r="B53" s="11" t="s">
        <v>82</v>
      </c>
      <c r="C53" s="12">
        <v>50000</v>
      </c>
    </row>
    <row r="54" spans="1:3" x14ac:dyDescent="0.25">
      <c r="A54" s="13"/>
      <c r="B54" s="14" t="s">
        <v>5</v>
      </c>
      <c r="C54" s="15">
        <f>SUM(C51:C53)</f>
        <v>52000</v>
      </c>
    </row>
    <row r="55" spans="1:3" x14ac:dyDescent="0.25">
      <c r="A55" s="8">
        <v>2600</v>
      </c>
      <c r="B55" s="21" t="s">
        <v>15</v>
      </c>
      <c r="C55" s="24"/>
    </row>
    <row r="56" spans="1:3" x14ac:dyDescent="0.25">
      <c r="A56" s="8">
        <v>2610</v>
      </c>
      <c r="B56" s="72" t="s">
        <v>83</v>
      </c>
      <c r="C56" s="12"/>
    </row>
    <row r="57" spans="1:3" x14ac:dyDescent="0.25">
      <c r="A57" s="10">
        <v>2611</v>
      </c>
      <c r="B57" s="77" t="s">
        <v>84</v>
      </c>
      <c r="C57" s="12">
        <v>30000</v>
      </c>
    </row>
    <row r="58" spans="1:3" x14ac:dyDescent="0.25">
      <c r="A58" s="13"/>
      <c r="B58" s="14" t="s">
        <v>5</v>
      </c>
      <c r="C58" s="15">
        <v>30000</v>
      </c>
    </row>
    <row r="59" spans="1:3" ht="24" x14ac:dyDescent="0.25">
      <c r="A59" s="8">
        <v>2700</v>
      </c>
      <c r="B59" s="27" t="s">
        <v>16</v>
      </c>
      <c r="C59" s="24"/>
    </row>
    <row r="60" spans="1:3" x14ac:dyDescent="0.25">
      <c r="A60" s="8">
        <v>2710</v>
      </c>
      <c r="B60" s="27" t="s">
        <v>85</v>
      </c>
      <c r="C60" s="24"/>
    </row>
    <row r="61" spans="1:3" x14ac:dyDescent="0.25">
      <c r="A61" s="10">
        <v>2711</v>
      </c>
      <c r="B61" s="11" t="s">
        <v>86</v>
      </c>
      <c r="C61" s="12">
        <v>12000</v>
      </c>
    </row>
    <row r="62" spans="1:3" x14ac:dyDescent="0.25">
      <c r="A62" s="8">
        <v>2730</v>
      </c>
      <c r="B62" s="72" t="s">
        <v>87</v>
      </c>
      <c r="C62" s="12"/>
    </row>
    <row r="63" spans="1:3" x14ac:dyDescent="0.25">
      <c r="A63" s="28">
        <v>2731</v>
      </c>
      <c r="B63" s="11" t="s">
        <v>17</v>
      </c>
      <c r="C63" s="12">
        <v>6834</v>
      </c>
    </row>
    <row r="64" spans="1:3" x14ac:dyDescent="0.25">
      <c r="A64" s="10"/>
      <c r="B64" s="14" t="s">
        <v>5</v>
      </c>
      <c r="C64" s="15">
        <f>SUM(C61:C63)</f>
        <v>18834</v>
      </c>
    </row>
    <row r="65" spans="1:5" x14ac:dyDescent="0.25">
      <c r="A65" s="8">
        <v>2900</v>
      </c>
      <c r="B65" s="78" t="s">
        <v>88</v>
      </c>
      <c r="C65" s="15"/>
    </row>
    <row r="66" spans="1:5" x14ac:dyDescent="0.25">
      <c r="A66" s="8">
        <v>2910</v>
      </c>
      <c r="B66" s="78" t="s">
        <v>89</v>
      </c>
      <c r="C66" s="12"/>
    </row>
    <row r="67" spans="1:5" x14ac:dyDescent="0.25">
      <c r="A67" s="10">
        <v>2911</v>
      </c>
      <c r="B67" s="20" t="s">
        <v>14</v>
      </c>
      <c r="C67" s="12">
        <v>1500</v>
      </c>
    </row>
    <row r="68" spans="1:5" x14ac:dyDescent="0.25">
      <c r="A68" s="8">
        <v>2920</v>
      </c>
      <c r="B68" s="78" t="s">
        <v>90</v>
      </c>
      <c r="C68" s="12"/>
    </row>
    <row r="69" spans="1:5" x14ac:dyDescent="0.25">
      <c r="A69" s="10">
        <v>2921</v>
      </c>
      <c r="B69" s="20" t="s">
        <v>32</v>
      </c>
      <c r="C69" s="12">
        <v>3000</v>
      </c>
    </row>
    <row r="70" spans="1:5" x14ac:dyDescent="0.25">
      <c r="A70" s="8">
        <v>2940</v>
      </c>
      <c r="B70" s="78" t="s">
        <v>91</v>
      </c>
      <c r="C70" s="12"/>
    </row>
    <row r="71" spans="1:5" ht="24" x14ac:dyDescent="0.25">
      <c r="A71" s="10">
        <v>2941</v>
      </c>
      <c r="B71" s="20" t="s">
        <v>92</v>
      </c>
      <c r="C71" s="12">
        <v>4000</v>
      </c>
    </row>
    <row r="72" spans="1:5" x14ac:dyDescent="0.25">
      <c r="A72" s="71">
        <v>2960</v>
      </c>
      <c r="B72" s="79" t="s">
        <v>93</v>
      </c>
      <c r="C72" s="12"/>
    </row>
    <row r="73" spans="1:5" x14ac:dyDescent="0.25">
      <c r="A73" s="10">
        <v>2961</v>
      </c>
      <c r="B73" s="20" t="s">
        <v>33</v>
      </c>
      <c r="C73" s="12">
        <v>5000</v>
      </c>
    </row>
    <row r="74" spans="1:5" x14ac:dyDescent="0.25">
      <c r="A74" s="10"/>
      <c r="B74" s="14" t="s">
        <v>5</v>
      </c>
      <c r="C74" s="15">
        <f>SUM(C67:C73)</f>
        <v>13500</v>
      </c>
    </row>
    <row r="75" spans="1:5" x14ac:dyDescent="0.25">
      <c r="A75" s="13"/>
      <c r="B75" s="14" t="s">
        <v>18</v>
      </c>
      <c r="C75" s="29">
        <f>C42+C48+C54+C58+C64+C74</f>
        <v>167834</v>
      </c>
      <c r="E75" s="70"/>
    </row>
    <row r="76" spans="1:5" x14ac:dyDescent="0.25">
      <c r="A76" s="3" t="s">
        <v>0</v>
      </c>
      <c r="B76" s="4" t="s">
        <v>1</v>
      </c>
      <c r="C76" s="5" t="s">
        <v>2</v>
      </c>
    </row>
    <row r="77" spans="1:5" x14ac:dyDescent="0.25">
      <c r="A77" s="6">
        <v>3000</v>
      </c>
      <c r="B77" s="74" t="s">
        <v>19</v>
      </c>
      <c r="C77" s="24"/>
    </row>
    <row r="78" spans="1:5" x14ac:dyDescent="0.25">
      <c r="A78" s="30">
        <v>3100</v>
      </c>
      <c r="B78" s="17" t="s">
        <v>20</v>
      </c>
      <c r="C78" s="24"/>
    </row>
    <row r="79" spans="1:5" x14ac:dyDescent="0.25">
      <c r="A79" s="8">
        <v>3110</v>
      </c>
      <c r="B79" s="72" t="s">
        <v>94</v>
      </c>
      <c r="C79" s="12"/>
    </row>
    <row r="80" spans="1:5" x14ac:dyDescent="0.25">
      <c r="A80" s="10">
        <v>3102</v>
      </c>
      <c r="B80" s="11" t="s">
        <v>21</v>
      </c>
      <c r="C80" s="12"/>
    </row>
    <row r="81" spans="1:3" x14ac:dyDescent="0.25">
      <c r="A81" s="10">
        <v>3111</v>
      </c>
      <c r="B81" s="11" t="s">
        <v>95</v>
      </c>
      <c r="C81" s="12">
        <v>13500</v>
      </c>
    </row>
    <row r="82" spans="1:3" x14ac:dyDescent="0.25">
      <c r="A82" s="8">
        <v>3140</v>
      </c>
      <c r="B82" s="72" t="s">
        <v>96</v>
      </c>
      <c r="C82" s="12"/>
    </row>
    <row r="83" spans="1:3" x14ac:dyDescent="0.25">
      <c r="A83" s="10">
        <v>3141</v>
      </c>
      <c r="B83" s="11" t="s">
        <v>97</v>
      </c>
      <c r="C83" s="12">
        <v>10000</v>
      </c>
    </row>
    <row r="84" spans="1:3" x14ac:dyDescent="0.25">
      <c r="A84" s="8">
        <v>3170</v>
      </c>
      <c r="B84" s="72" t="s">
        <v>98</v>
      </c>
      <c r="C84" s="12"/>
    </row>
    <row r="85" spans="1:3" x14ac:dyDescent="0.25">
      <c r="A85" s="10">
        <v>3171</v>
      </c>
      <c r="B85" s="11" t="s">
        <v>99</v>
      </c>
      <c r="C85" s="12">
        <v>5000</v>
      </c>
    </row>
    <row r="86" spans="1:3" x14ac:dyDescent="0.25">
      <c r="A86" s="10"/>
      <c r="B86" s="80" t="s">
        <v>5</v>
      </c>
      <c r="C86" s="15">
        <f>SUM(C81:C85)</f>
        <v>28500</v>
      </c>
    </row>
    <row r="87" spans="1:3" x14ac:dyDescent="0.25">
      <c r="A87" s="8">
        <v>3230</v>
      </c>
      <c r="B87" s="72" t="s">
        <v>100</v>
      </c>
      <c r="C87" s="12"/>
    </row>
    <row r="88" spans="1:3" x14ac:dyDescent="0.25">
      <c r="A88" s="10">
        <v>3231</v>
      </c>
      <c r="B88" s="11" t="s">
        <v>101</v>
      </c>
      <c r="C88" s="12">
        <v>12000</v>
      </c>
    </row>
    <row r="89" spans="1:3" x14ac:dyDescent="0.25">
      <c r="A89" s="8">
        <v>3250</v>
      </c>
      <c r="B89" s="72" t="s">
        <v>102</v>
      </c>
      <c r="C89" s="12"/>
    </row>
    <row r="90" spans="1:3" x14ac:dyDescent="0.25">
      <c r="A90" s="10">
        <v>3251</v>
      </c>
      <c r="B90" s="11" t="s">
        <v>103</v>
      </c>
      <c r="C90" s="12">
        <v>12000</v>
      </c>
    </row>
    <row r="91" spans="1:3" x14ac:dyDescent="0.25">
      <c r="A91" s="10"/>
      <c r="B91" s="80" t="s">
        <v>5</v>
      </c>
      <c r="C91" s="15">
        <f>SUM(C87:C90)</f>
        <v>24000</v>
      </c>
    </row>
    <row r="92" spans="1:3" x14ac:dyDescent="0.25">
      <c r="A92" s="8">
        <v>3300</v>
      </c>
      <c r="B92" s="72" t="s">
        <v>104</v>
      </c>
      <c r="C92" s="12"/>
    </row>
    <row r="93" spans="1:3" x14ac:dyDescent="0.25">
      <c r="A93" s="8">
        <v>3340</v>
      </c>
      <c r="B93" s="72" t="s">
        <v>105</v>
      </c>
      <c r="C93" s="12"/>
    </row>
    <row r="94" spans="1:3" x14ac:dyDescent="0.25">
      <c r="A94" s="10">
        <v>3341</v>
      </c>
      <c r="B94" s="11" t="s">
        <v>106</v>
      </c>
      <c r="C94" s="12">
        <v>60000</v>
      </c>
    </row>
    <row r="95" spans="1:3" x14ac:dyDescent="0.25">
      <c r="A95" s="8">
        <v>3360</v>
      </c>
      <c r="B95" s="72" t="s">
        <v>107</v>
      </c>
      <c r="C95" s="12"/>
    </row>
    <row r="96" spans="1:3" x14ac:dyDescent="0.25">
      <c r="A96" s="10">
        <v>3361</v>
      </c>
      <c r="B96" s="11" t="s">
        <v>108</v>
      </c>
      <c r="C96" s="12">
        <v>2000</v>
      </c>
    </row>
    <row r="97" spans="1:3" x14ac:dyDescent="0.25">
      <c r="A97" s="10"/>
      <c r="B97" s="80" t="s">
        <v>5</v>
      </c>
      <c r="C97" s="15">
        <f>C94+C96</f>
        <v>62000</v>
      </c>
    </row>
    <row r="98" spans="1:3" x14ac:dyDescent="0.25">
      <c r="A98" s="8">
        <v>3400</v>
      </c>
      <c r="B98" s="72" t="s">
        <v>109</v>
      </c>
      <c r="C98" s="12"/>
    </row>
    <row r="99" spans="1:3" x14ac:dyDescent="0.25">
      <c r="A99" s="8">
        <v>3440</v>
      </c>
      <c r="B99" s="72" t="s">
        <v>110</v>
      </c>
      <c r="C99" s="12"/>
    </row>
    <row r="100" spans="1:3" x14ac:dyDescent="0.25">
      <c r="A100" s="10">
        <v>3441</v>
      </c>
      <c r="B100" s="11" t="s">
        <v>111</v>
      </c>
      <c r="C100" s="12">
        <v>6000</v>
      </c>
    </row>
    <row r="101" spans="1:3" x14ac:dyDescent="0.25">
      <c r="A101" s="10"/>
      <c r="B101" s="80" t="s">
        <v>5</v>
      </c>
      <c r="C101" s="15">
        <v>6000</v>
      </c>
    </row>
    <row r="102" spans="1:3" x14ac:dyDescent="0.25">
      <c r="A102" s="8">
        <v>3500</v>
      </c>
      <c r="B102" s="72" t="s">
        <v>112</v>
      </c>
      <c r="C102" s="12"/>
    </row>
    <row r="103" spans="1:3" x14ac:dyDescent="0.25">
      <c r="A103" s="8">
        <v>3550</v>
      </c>
      <c r="B103" s="72" t="s">
        <v>113</v>
      </c>
      <c r="C103" s="12"/>
    </row>
    <row r="104" spans="1:3" x14ac:dyDescent="0.25">
      <c r="A104" s="10">
        <v>3551</v>
      </c>
      <c r="B104" s="11" t="s">
        <v>22</v>
      </c>
      <c r="C104" s="12">
        <v>8200</v>
      </c>
    </row>
    <row r="105" spans="1:3" x14ac:dyDescent="0.25">
      <c r="A105" s="10"/>
      <c r="B105" s="81" t="s">
        <v>5</v>
      </c>
      <c r="C105" s="15">
        <v>8200</v>
      </c>
    </row>
    <row r="106" spans="1:3" ht="24" x14ac:dyDescent="0.25">
      <c r="A106" s="8">
        <v>3660</v>
      </c>
      <c r="B106" s="78" t="s">
        <v>114</v>
      </c>
      <c r="C106" s="12"/>
    </row>
    <row r="107" spans="1:3" x14ac:dyDescent="0.25">
      <c r="A107" s="10">
        <v>3661</v>
      </c>
      <c r="B107" s="20" t="s">
        <v>115</v>
      </c>
      <c r="C107" s="12">
        <v>15000</v>
      </c>
    </row>
    <row r="108" spans="1:3" x14ac:dyDescent="0.25">
      <c r="A108" s="10"/>
      <c r="B108" s="14" t="s">
        <v>5</v>
      </c>
      <c r="C108" s="15">
        <v>15000</v>
      </c>
    </row>
    <row r="109" spans="1:3" x14ac:dyDescent="0.25">
      <c r="A109" s="30">
        <v>3700</v>
      </c>
      <c r="B109" s="26" t="s">
        <v>23</v>
      </c>
      <c r="C109" s="12"/>
    </row>
    <row r="110" spans="1:3" x14ac:dyDescent="0.25">
      <c r="A110" s="8">
        <v>3720</v>
      </c>
      <c r="B110" s="72" t="s">
        <v>116</v>
      </c>
      <c r="C110" s="12"/>
    </row>
    <row r="111" spans="1:3" x14ac:dyDescent="0.25">
      <c r="A111" s="28">
        <v>3721</v>
      </c>
      <c r="B111" s="11" t="s">
        <v>117</v>
      </c>
      <c r="C111" s="12">
        <v>800</v>
      </c>
    </row>
    <row r="112" spans="1:3" x14ac:dyDescent="0.25">
      <c r="A112" s="8">
        <v>3740</v>
      </c>
      <c r="B112" s="72" t="s">
        <v>118</v>
      </c>
      <c r="C112" s="12"/>
    </row>
    <row r="113" spans="1:5" x14ac:dyDescent="0.25">
      <c r="A113" s="28">
        <v>3741</v>
      </c>
      <c r="B113" s="11" t="s">
        <v>34</v>
      </c>
      <c r="C113" s="12">
        <v>1500</v>
      </c>
    </row>
    <row r="114" spans="1:5" x14ac:dyDescent="0.25">
      <c r="A114" s="28"/>
      <c r="B114" s="81" t="s">
        <v>5</v>
      </c>
      <c r="C114" s="15">
        <f>SUM(C111:C113)</f>
        <v>2300</v>
      </c>
    </row>
    <row r="115" spans="1:5" x14ac:dyDescent="0.25">
      <c r="A115" s="30">
        <v>3800</v>
      </c>
      <c r="B115" s="26" t="s">
        <v>24</v>
      </c>
      <c r="C115" s="12"/>
    </row>
    <row r="116" spans="1:5" x14ac:dyDescent="0.25">
      <c r="A116" s="10">
        <v>3810</v>
      </c>
      <c r="B116" s="16" t="s">
        <v>119</v>
      </c>
      <c r="C116" s="12">
        <v>197200</v>
      </c>
    </row>
    <row r="117" spans="1:5" x14ac:dyDescent="0.25">
      <c r="A117" s="10"/>
      <c r="B117" s="14" t="s">
        <v>5</v>
      </c>
      <c r="C117" s="15">
        <v>197200</v>
      </c>
    </row>
    <row r="118" spans="1:5" x14ac:dyDescent="0.25">
      <c r="A118" s="8">
        <v>3900</v>
      </c>
      <c r="B118" s="78" t="s">
        <v>120</v>
      </c>
      <c r="C118" s="15"/>
    </row>
    <row r="119" spans="1:5" x14ac:dyDescent="0.25">
      <c r="A119" s="8">
        <v>3940</v>
      </c>
      <c r="B119" s="78" t="s">
        <v>121</v>
      </c>
      <c r="C119" s="15"/>
    </row>
    <row r="120" spans="1:5" x14ac:dyDescent="0.25">
      <c r="A120" s="28">
        <v>3941</v>
      </c>
      <c r="B120" s="77" t="s">
        <v>122</v>
      </c>
      <c r="C120" s="12">
        <v>500</v>
      </c>
    </row>
    <row r="121" spans="1:5" x14ac:dyDescent="0.25">
      <c r="A121" s="28"/>
      <c r="B121" s="31" t="s">
        <v>5</v>
      </c>
      <c r="C121" s="15">
        <v>500</v>
      </c>
    </row>
    <row r="122" spans="1:5" ht="24" x14ac:dyDescent="0.25">
      <c r="A122" s="8">
        <v>3980</v>
      </c>
      <c r="B122" s="78" t="s">
        <v>123</v>
      </c>
      <c r="C122" s="12"/>
    </row>
    <row r="123" spans="1:5" x14ac:dyDescent="0.25">
      <c r="A123" s="10">
        <v>3981</v>
      </c>
      <c r="B123" s="20" t="s">
        <v>124</v>
      </c>
      <c r="C123" s="12">
        <v>5110.12</v>
      </c>
    </row>
    <row r="124" spans="1:5" x14ac:dyDescent="0.25">
      <c r="A124" s="8">
        <v>3990</v>
      </c>
      <c r="B124" s="78" t="s">
        <v>120</v>
      </c>
      <c r="C124" s="12"/>
    </row>
    <row r="125" spans="1:5" x14ac:dyDescent="0.25">
      <c r="A125" s="10">
        <v>3991</v>
      </c>
      <c r="B125" s="20" t="s">
        <v>125</v>
      </c>
      <c r="C125" s="12">
        <v>3000</v>
      </c>
    </row>
    <row r="126" spans="1:5" x14ac:dyDescent="0.25">
      <c r="A126" s="13"/>
      <c r="B126" s="31" t="s">
        <v>5</v>
      </c>
      <c r="C126" s="15">
        <f>SUM(C123:C125)</f>
        <v>8110.12</v>
      </c>
    </row>
    <row r="127" spans="1:5" x14ac:dyDescent="0.25">
      <c r="A127" s="13"/>
      <c r="B127" s="14" t="s">
        <v>25</v>
      </c>
      <c r="C127" s="29">
        <f>C86+C91+C97+C101+C105+C108+C114+C117+C126+C121</f>
        <v>351810.12</v>
      </c>
      <c r="E127" s="70"/>
    </row>
    <row r="128" spans="1:5" x14ac:dyDescent="0.25">
      <c r="A128" s="3" t="s">
        <v>0</v>
      </c>
      <c r="B128" s="4" t="s">
        <v>1</v>
      </c>
      <c r="C128" s="5" t="s">
        <v>2</v>
      </c>
    </row>
    <row r="129" spans="1:5" x14ac:dyDescent="0.25">
      <c r="A129" s="82">
        <v>4000</v>
      </c>
      <c r="B129" s="83" t="s">
        <v>126</v>
      </c>
      <c r="C129" s="12"/>
    </row>
    <row r="130" spans="1:5" x14ac:dyDescent="0.25">
      <c r="A130" s="30">
        <v>4400</v>
      </c>
      <c r="B130" s="26" t="s">
        <v>127</v>
      </c>
      <c r="C130" s="12"/>
    </row>
    <row r="131" spans="1:5" x14ac:dyDescent="0.25">
      <c r="A131" s="30">
        <v>4410</v>
      </c>
      <c r="B131" s="72" t="s">
        <v>128</v>
      </c>
      <c r="C131" s="12"/>
    </row>
    <row r="132" spans="1:5" x14ac:dyDescent="0.25">
      <c r="A132" s="32">
        <v>4411</v>
      </c>
      <c r="B132" s="16" t="s">
        <v>129</v>
      </c>
      <c r="C132" s="12">
        <v>35000</v>
      </c>
    </row>
    <row r="133" spans="1:5" x14ac:dyDescent="0.25">
      <c r="A133" s="13"/>
      <c r="B133" s="14" t="s">
        <v>5</v>
      </c>
      <c r="C133" s="12">
        <f>SUM(C132)</f>
        <v>35000</v>
      </c>
    </row>
    <row r="134" spans="1:5" x14ac:dyDescent="0.25">
      <c r="A134" s="13"/>
      <c r="B134" s="14" t="s">
        <v>26</v>
      </c>
      <c r="C134" s="29">
        <f>+C133</f>
        <v>35000</v>
      </c>
    </row>
    <row r="135" spans="1:5" x14ac:dyDescent="0.25">
      <c r="A135" s="82">
        <v>5000</v>
      </c>
      <c r="B135" s="83" t="s">
        <v>130</v>
      </c>
      <c r="C135" s="24"/>
    </row>
    <row r="136" spans="1:5" x14ac:dyDescent="0.25">
      <c r="A136" s="8">
        <v>5900</v>
      </c>
      <c r="B136" s="26" t="s">
        <v>131</v>
      </c>
      <c r="C136" s="24"/>
    </row>
    <row r="137" spans="1:5" x14ac:dyDescent="0.25">
      <c r="A137" s="10">
        <v>5970</v>
      </c>
      <c r="B137" s="11" t="s">
        <v>132</v>
      </c>
      <c r="C137" s="33"/>
    </row>
    <row r="138" spans="1:5" x14ac:dyDescent="0.25">
      <c r="A138" s="10">
        <v>5971</v>
      </c>
      <c r="B138" s="11" t="s">
        <v>133</v>
      </c>
      <c r="C138" s="34">
        <v>12600</v>
      </c>
    </row>
    <row r="139" spans="1:5" x14ac:dyDescent="0.25">
      <c r="A139" s="13"/>
      <c r="B139" s="31" t="s">
        <v>5</v>
      </c>
      <c r="C139" s="35">
        <f>SUM(C137:C138)</f>
        <v>12600</v>
      </c>
      <c r="E139" s="40"/>
    </row>
    <row r="140" spans="1:5" x14ac:dyDescent="0.25">
      <c r="A140" s="13"/>
      <c r="B140" s="14" t="s">
        <v>27</v>
      </c>
      <c r="C140" s="36">
        <f>+C139</f>
        <v>12600</v>
      </c>
      <c r="E140" s="75"/>
    </row>
    <row r="141" spans="1:5" ht="15.75" x14ac:dyDescent="0.25">
      <c r="A141" s="37"/>
      <c r="B141" s="38" t="s">
        <v>28</v>
      </c>
      <c r="C141" s="39">
        <f>+C140+C134+C127+C75+C30</f>
        <v>1555537.4440000001</v>
      </c>
    </row>
    <row r="142" spans="1:5" ht="12.75" x14ac:dyDescent="0.2">
      <c r="B142" s="90"/>
      <c r="C142" s="90"/>
    </row>
    <row r="143" spans="1:5" ht="12.75" x14ac:dyDescent="0.2">
      <c r="B143" s="84"/>
      <c r="C143" s="84"/>
    </row>
    <row r="144" spans="1:5" ht="12.75" x14ac:dyDescent="0.2">
      <c r="B144" s="84"/>
      <c r="C144" s="84"/>
    </row>
    <row r="145" spans="1:3" ht="12.75" x14ac:dyDescent="0.2">
      <c r="B145" s="84"/>
      <c r="C145" s="84"/>
    </row>
    <row r="146" spans="1:3" ht="12.75" x14ac:dyDescent="0.2">
      <c r="B146" s="90"/>
      <c r="C146" s="90"/>
    </row>
    <row r="147" spans="1:3" x14ac:dyDescent="0.25">
      <c r="B147" s="91"/>
      <c r="C147" s="91"/>
    </row>
    <row r="149" spans="1:3" ht="12.75" x14ac:dyDescent="0.25">
      <c r="A149" s="104" t="s">
        <v>36</v>
      </c>
      <c r="B149" s="104"/>
      <c r="C149" s="104"/>
    </row>
    <row r="150" spans="1:3" ht="12.75" x14ac:dyDescent="0.25">
      <c r="A150" s="104" t="s">
        <v>37</v>
      </c>
      <c r="B150" s="104"/>
      <c r="C150" s="104"/>
    </row>
    <row r="151" spans="1:3" x14ac:dyDescent="0.25">
      <c r="A151" s="85"/>
      <c r="B151" s="85"/>
      <c r="C151" s="86"/>
    </row>
    <row r="152" spans="1:3" ht="12.75" x14ac:dyDescent="0.2">
      <c r="A152" s="90" t="s">
        <v>29</v>
      </c>
      <c r="B152" s="90"/>
      <c r="C152" s="90"/>
    </row>
    <row r="153" spans="1:3" x14ac:dyDescent="0.25">
      <c r="A153" s="100" t="s">
        <v>137</v>
      </c>
      <c r="B153" s="100"/>
      <c r="C153" s="100"/>
    </row>
  </sheetData>
  <mergeCells count="8">
    <mergeCell ref="A152:C152"/>
    <mergeCell ref="A153:C153"/>
    <mergeCell ref="A2:C2"/>
    <mergeCell ref="B142:C142"/>
    <mergeCell ref="B146:C146"/>
    <mergeCell ref="B147:C147"/>
    <mergeCell ref="A149:C149"/>
    <mergeCell ref="A150:C1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workbookViewId="0">
      <selection activeCell="K12" sqref="K12"/>
    </sheetView>
  </sheetViews>
  <sheetFormatPr baseColWidth="10" defaultColWidth="9.140625" defaultRowHeight="15" x14ac:dyDescent="0.25"/>
  <cols>
    <col min="1" max="1" width="7" bestFit="1" customWidth="1"/>
    <col min="2" max="2" width="39.7109375" customWidth="1"/>
    <col min="3" max="4" width="11.42578125" customWidth="1"/>
    <col min="5" max="5" width="13.85546875" bestFit="1" customWidth="1"/>
    <col min="6" max="6" width="11.42578125" customWidth="1"/>
    <col min="7" max="7" width="13.42578125" customWidth="1"/>
    <col min="8" max="256" width="11.42578125" customWidth="1"/>
  </cols>
  <sheetData>
    <row r="1" spans="1:10" ht="17.25" thickTop="1" thickBot="1" x14ac:dyDescent="0.3">
      <c r="A1" s="93" t="s">
        <v>29</v>
      </c>
      <c r="B1" s="94"/>
      <c r="C1" s="94"/>
      <c r="D1" s="94"/>
      <c r="E1" s="94"/>
      <c r="F1" s="94"/>
      <c r="G1" s="95"/>
    </row>
    <row r="2" spans="1:10" ht="15.75" thickTop="1" x14ac:dyDescent="0.25">
      <c r="A2" s="105" t="s">
        <v>134</v>
      </c>
      <c r="B2" s="105"/>
      <c r="C2" s="105"/>
      <c r="D2" s="105"/>
      <c r="E2" s="105"/>
      <c r="F2" s="105"/>
      <c r="G2" s="105"/>
    </row>
    <row r="4" spans="1:10" x14ac:dyDescent="0.25">
      <c r="B4" s="96" t="s">
        <v>138</v>
      </c>
      <c r="C4" s="97"/>
      <c r="D4" s="97"/>
      <c r="E4" s="97"/>
      <c r="F4" s="97"/>
    </row>
    <row r="6" spans="1:10" ht="30.75" thickBot="1" x14ac:dyDescent="0.3">
      <c r="A6" s="43" t="s">
        <v>38</v>
      </c>
      <c r="B6" s="43" t="s">
        <v>39</v>
      </c>
      <c r="C6" s="44" t="s">
        <v>40</v>
      </c>
      <c r="D6" s="44" t="s">
        <v>41</v>
      </c>
      <c r="E6" s="44" t="s">
        <v>42</v>
      </c>
      <c r="F6" s="44" t="s">
        <v>43</v>
      </c>
      <c r="G6" s="45">
        <v>2020</v>
      </c>
    </row>
    <row r="7" spans="1:10" ht="25.5" x14ac:dyDescent="0.25">
      <c r="A7" s="46"/>
      <c r="B7" s="47" t="s">
        <v>44</v>
      </c>
      <c r="C7" s="48">
        <f>SUM(C8:C13)</f>
        <v>1555537</v>
      </c>
      <c r="D7" s="48">
        <f>SUM(D8:D13)</f>
        <v>0</v>
      </c>
      <c r="E7" s="48">
        <f>SUM(E8:E13)</f>
        <v>0</v>
      </c>
      <c r="F7" s="48">
        <f>SUM(F8:F13)</f>
        <v>0</v>
      </c>
      <c r="G7" s="49">
        <f t="shared" ref="G7:G14" si="0">+F7+E7+D7+C7</f>
        <v>1555537</v>
      </c>
    </row>
    <row r="8" spans="1:10" x14ac:dyDescent="0.25">
      <c r="A8" s="50">
        <v>93101</v>
      </c>
      <c r="B8" s="51" t="s">
        <v>45</v>
      </c>
      <c r="C8" s="52"/>
      <c r="D8" s="52"/>
      <c r="E8" s="52"/>
      <c r="F8" s="52"/>
      <c r="G8" s="53"/>
    </row>
    <row r="9" spans="1:10" x14ac:dyDescent="0.25">
      <c r="A9" s="50">
        <v>93102</v>
      </c>
      <c r="B9" s="51" t="s">
        <v>46</v>
      </c>
      <c r="C9" s="52"/>
      <c r="D9" s="52"/>
      <c r="E9" s="52"/>
      <c r="F9" s="52"/>
      <c r="G9" s="53">
        <f t="shared" si="0"/>
        <v>0</v>
      </c>
    </row>
    <row r="10" spans="1:10" x14ac:dyDescent="0.25">
      <c r="A10" s="50">
        <v>93103</v>
      </c>
      <c r="B10" s="51" t="s">
        <v>47</v>
      </c>
      <c r="C10" s="52">
        <v>1555537</v>
      </c>
      <c r="D10" s="52"/>
      <c r="E10" s="52"/>
      <c r="F10" s="52">
        <v>0</v>
      </c>
      <c r="G10" s="53">
        <f t="shared" si="0"/>
        <v>1555537</v>
      </c>
    </row>
    <row r="11" spans="1:10" x14ac:dyDescent="0.25">
      <c r="A11" s="50">
        <v>93104</v>
      </c>
      <c r="B11" s="51" t="s">
        <v>48</v>
      </c>
      <c r="C11" s="52"/>
      <c r="D11" s="52"/>
      <c r="E11" s="52"/>
      <c r="F11" s="54">
        <v>0</v>
      </c>
      <c r="G11" s="55">
        <f t="shared" si="0"/>
        <v>0</v>
      </c>
    </row>
    <row r="12" spans="1:10" ht="15" customHeight="1" x14ac:dyDescent="0.25">
      <c r="A12" s="50">
        <v>94100</v>
      </c>
      <c r="B12" s="51" t="s">
        <v>35</v>
      </c>
      <c r="C12" s="52"/>
      <c r="D12" s="52"/>
      <c r="E12" s="52"/>
      <c r="F12" s="54">
        <v>0</v>
      </c>
      <c r="G12" s="55">
        <f t="shared" si="0"/>
        <v>0</v>
      </c>
    </row>
    <row r="13" spans="1:10" x14ac:dyDescent="0.25">
      <c r="A13" s="56">
        <v>1103</v>
      </c>
      <c r="B13" s="51" t="s">
        <v>49</v>
      </c>
      <c r="C13" s="52"/>
      <c r="D13" s="52"/>
      <c r="E13" s="52"/>
      <c r="F13" s="52"/>
      <c r="G13" s="53">
        <f t="shared" si="0"/>
        <v>0</v>
      </c>
    </row>
    <row r="14" spans="1:10" ht="15.75" x14ac:dyDescent="0.25">
      <c r="A14" s="98" t="s">
        <v>50</v>
      </c>
      <c r="B14" s="98"/>
      <c r="C14" s="57">
        <f>SUM(C8:C13)</f>
        <v>1555537</v>
      </c>
      <c r="D14" s="57">
        <f>SUM(D8:D13)</f>
        <v>0</v>
      </c>
      <c r="E14" s="57">
        <f>SUM(E8:E13)</f>
        <v>0</v>
      </c>
      <c r="F14" s="57">
        <f>SUM(F8:F13)</f>
        <v>0</v>
      </c>
      <c r="G14" s="57">
        <f t="shared" si="0"/>
        <v>1555537</v>
      </c>
      <c r="I14" s="87"/>
      <c r="J14" s="88"/>
    </row>
    <row r="15" spans="1:10" ht="15" customHeight="1" x14ac:dyDescent="0.25"/>
    <row r="16" spans="1:10" ht="15" customHeight="1" x14ac:dyDescent="0.25">
      <c r="B16" s="92" t="s">
        <v>139</v>
      </c>
      <c r="C16" s="92"/>
      <c r="D16" s="92"/>
      <c r="E16" s="92"/>
      <c r="F16" s="92"/>
    </row>
    <row r="17" spans="2:7" ht="15" customHeight="1" x14ac:dyDescent="0.25">
      <c r="B17" s="42"/>
      <c r="C17" s="42"/>
      <c r="D17" s="42"/>
      <c r="E17" s="42"/>
      <c r="F17" s="42"/>
    </row>
    <row r="18" spans="2:7" ht="15" customHeight="1" x14ac:dyDescent="0.25">
      <c r="B18" s="42"/>
      <c r="C18" s="42"/>
      <c r="D18" s="42"/>
      <c r="E18" s="42"/>
      <c r="F18" s="42"/>
    </row>
    <row r="20" spans="2:7" x14ac:dyDescent="0.25">
      <c r="F20" s="58"/>
    </row>
    <row r="21" spans="2:7" ht="15.75" x14ac:dyDescent="0.25">
      <c r="B21" s="99" t="s">
        <v>36</v>
      </c>
      <c r="C21" s="99"/>
      <c r="D21" s="99"/>
      <c r="E21" s="99"/>
      <c r="F21" s="99"/>
    </row>
    <row r="22" spans="2:7" x14ac:dyDescent="0.25">
      <c r="B22" s="90" t="s">
        <v>51</v>
      </c>
      <c r="C22" s="90"/>
      <c r="D22" s="90"/>
      <c r="E22" s="90"/>
      <c r="F22" s="90"/>
    </row>
    <row r="23" spans="2:7" x14ac:dyDescent="0.25">
      <c r="B23" s="90" t="s">
        <v>29</v>
      </c>
      <c r="C23" s="90"/>
      <c r="D23" s="90"/>
      <c r="E23" s="90"/>
      <c r="F23" s="90"/>
    </row>
    <row r="26" spans="2:7" x14ac:dyDescent="0.25">
      <c r="E26" s="41"/>
    </row>
    <row r="27" spans="2:7" x14ac:dyDescent="0.25">
      <c r="B27" s="91"/>
      <c r="C27" s="91"/>
      <c r="G27" s="89"/>
    </row>
  </sheetData>
  <mergeCells count="9">
    <mergeCell ref="B22:F22"/>
    <mergeCell ref="B23:F23"/>
    <mergeCell ref="B27:C27"/>
    <mergeCell ref="A1:G1"/>
    <mergeCell ref="A2:G2"/>
    <mergeCell ref="B4:F4"/>
    <mergeCell ref="A14:B14"/>
    <mergeCell ref="B16:F16"/>
    <mergeCell ref="B21:F21"/>
  </mergeCells>
  <conditionalFormatting sqref="F11:G12">
    <cfRule type="containsBlanks" dxfId="0" priority="1">
      <formula>LEN(TRIM(F11))=0</formula>
    </cfRule>
  </conditionalFormatting>
  <dataValidations count="2">
    <dataValidation type="whole" operator="greaterThanOrEqual" allowBlank="1" showInputMessage="1" showErrorMessage="1" sqref="F11:F12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6">
      <formula1>0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 egresos</vt:lpstr>
      <vt:lpstr>2021 ingresos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Instituto Juventud</cp:lastModifiedBy>
  <cp:lastPrinted>2021-10-29T15:53:26Z</cp:lastPrinted>
  <dcterms:created xsi:type="dcterms:W3CDTF">2021-10-29T15:49:14Z</dcterms:created>
  <dcterms:modified xsi:type="dcterms:W3CDTF">2021-10-29T16:09:29Z</dcterms:modified>
</cp:coreProperties>
</file>