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525"/>
  </bookViews>
  <sheets>
    <sheet name="Hoja1" sheetId="1" r:id="rId1"/>
    <sheet name="Hoja2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4" i="2" l="1"/>
  <c r="E14" i="2"/>
  <c r="D14" i="2"/>
  <c r="C14" i="2"/>
  <c r="G13" i="2"/>
  <c r="G12" i="2"/>
  <c r="G11" i="2"/>
  <c r="G10" i="2"/>
  <c r="G9" i="2"/>
  <c r="F7" i="2"/>
  <c r="E7" i="2"/>
  <c r="D7" i="2"/>
  <c r="C7" i="2"/>
  <c r="C182" i="1"/>
  <c r="C183" i="1" s="1"/>
  <c r="C175" i="1"/>
  <c r="C176" i="1" s="1"/>
  <c r="C167" i="1"/>
  <c r="C155" i="1"/>
  <c r="C128" i="1"/>
  <c r="C117" i="1"/>
  <c r="C168" i="1" s="1"/>
  <c r="C105" i="1"/>
  <c r="C88" i="1"/>
  <c r="C69" i="1"/>
  <c r="C70" i="1" s="1"/>
  <c r="C63" i="1"/>
  <c r="C34" i="1"/>
  <c r="C31" i="1"/>
  <c r="C36" i="1" s="1"/>
  <c r="C27" i="1"/>
  <c r="C21" i="1"/>
  <c r="C20" i="1"/>
  <c r="C17" i="1"/>
  <c r="C28" i="1" s="1"/>
  <c r="C12" i="1"/>
  <c r="C13" i="1" s="1"/>
  <c r="C8" i="1"/>
  <c r="C9" i="1" s="1"/>
  <c r="G7" i="2" l="1"/>
  <c r="G14" i="2"/>
  <c r="C40" i="1"/>
  <c r="C106" i="1"/>
  <c r="C184" i="1" s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<sst xmlns="http://schemas.openxmlformats.org/spreadsheetml/2006/main" count="217" uniqueCount="179">
  <si>
    <t>INSTITUTO MUNICIPAL DE LA JUVENTUD EN TLAQUEPAQUE</t>
  </si>
  <si>
    <t>PRESUPUESTO 2020</t>
  </si>
  <si>
    <t>ANEXO 1</t>
  </si>
  <si>
    <t>Capítulo</t>
  </si>
  <si>
    <t>Nombre de la Cuenta</t>
  </si>
  <si>
    <t>Cantidad</t>
  </si>
  <si>
    <t>SERVICIOS PERSONALES</t>
  </si>
  <si>
    <t>REMUNERACIONES AL PERSONAL DE CARÁCTER PERMANENTE</t>
  </si>
  <si>
    <t>SUELDO BASE AL PERSONAL PERMANENTE</t>
  </si>
  <si>
    <t>Sueldo base al personal permanente</t>
  </si>
  <si>
    <t>SUMA</t>
  </si>
  <si>
    <t>REMUNERACIONES AL PERSONAL DE CARÁCTER TRANSITORIO</t>
  </si>
  <si>
    <t>HONORARIOS ASIMILABLES A SALARIOS</t>
  </si>
  <si>
    <t>Honorarios asimilables a salarios</t>
  </si>
  <si>
    <t>REMUNERACIONES ADICIONALES Y ESPECIALES</t>
  </si>
  <si>
    <t>Prima quinquenal por años de servicio efectivos prestados</t>
  </si>
  <si>
    <t>PRIMA VACACIONAL, DOMINICAL Y GRATIFICACIÓN DE FIN DE AÑO</t>
  </si>
  <si>
    <t>Prima vacacional y dominical</t>
  </si>
  <si>
    <t>Gratificación para despensa</t>
  </si>
  <si>
    <t>COMPENSACIONES</t>
  </si>
  <si>
    <t>AGUINALDO</t>
  </si>
  <si>
    <t>AYUDA UTILES ESCOLARES</t>
  </si>
  <si>
    <t>Apoyo para transporte</t>
  </si>
  <si>
    <t>Apoyo para guardería</t>
  </si>
  <si>
    <t>Indemnizaciones</t>
  </si>
  <si>
    <t>Indemnización por juicio laboral</t>
  </si>
  <si>
    <t>Sueldos y salarios caídos</t>
  </si>
  <si>
    <t>Gratificación dia del servidor Público</t>
  </si>
  <si>
    <t xml:space="preserve">SEGURIDAD SOCIAL </t>
  </si>
  <si>
    <t>APORTACIONES DE SEGURIDAD SOCIAL</t>
  </si>
  <si>
    <t>Aportaciones de seguridad Social</t>
  </si>
  <si>
    <t>Cuotas al IMSS</t>
  </si>
  <si>
    <t>APORTACIONES A FONDO DE VIVIENDA</t>
  </si>
  <si>
    <t>Aportaciones a fondo de vivienda</t>
  </si>
  <si>
    <t>Cuotas para seguro de vida</t>
  </si>
  <si>
    <t>PREVISIONES PARA SERVICIOS PERSONALES</t>
  </si>
  <si>
    <t>Incrementos a las percepciones</t>
  </si>
  <si>
    <t>TOTAL DE SERVICIOS PERSONALES</t>
  </si>
  <si>
    <t>MATERIALES Y SUMINISTROS</t>
  </si>
  <si>
    <t>MATERIALES DE ADMINISTRACIÓN, EMISIÓN DE DOCUMENTOS Y ART. OFICIALES</t>
  </si>
  <si>
    <t>MATERIALES, ÚTILES Y EQUIPOS MENORES DE OFICINA</t>
  </si>
  <si>
    <t>Materiales, útiles y equipos menores de oficina</t>
  </si>
  <si>
    <t>MATERIALES Y ÚTILES DE IMPRESIÓN Y REPRODUCCIÓN</t>
  </si>
  <si>
    <t>Materiales y útiles de impresión y reproducción</t>
  </si>
  <si>
    <t>MATERIAL IMPRESO E INFORMACION DIGITAL</t>
  </si>
  <si>
    <t>Material impreso e información digital</t>
  </si>
  <si>
    <t>MATERIAL DE LIMPIEZA</t>
  </si>
  <si>
    <t>Materiales de limpieza</t>
  </si>
  <si>
    <t>Materiales de fotografía, video, audio y microfilmación</t>
  </si>
  <si>
    <t>Material didáctico</t>
  </si>
  <si>
    <t>Material estadístico y geográfico</t>
  </si>
  <si>
    <t>Material para información en actividades de investigación científica y tecnológica</t>
  </si>
  <si>
    <t>Material de limpieza</t>
  </si>
  <si>
    <t>ALIMENTOS Y UTENSILIOS</t>
  </si>
  <si>
    <t>PRODUCTOS ALIMENTICIOS PARA PERSONAS</t>
  </si>
  <si>
    <t>Productos alimenticios del personal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</si>
  <si>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</si>
  <si>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</si>
  <si>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</si>
  <si>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</si>
  <si>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</si>
  <si>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OTROS MATERIALES Y ART. DE CONSTRUCCIÓN Y REPARACIÓN</t>
  </si>
  <si>
    <t>Otros Materiales y art. De construcción y reparación</t>
  </si>
  <si>
    <t>MATERIAS PRIMAS DE PRODUCCIÓN, PRODUCTOS QUÍMICOS, FARMACÉUTICOS Y DE LABORATORIO</t>
  </si>
  <si>
    <t>Árboles, plantas y semillas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</si>
  <si>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</si>
  <si>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</si>
  <si>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</si>
  <si>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</si>
  <si>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</si>
  <si>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Sustancias y materiales explosivos</t>
  </si>
  <si>
    <t>COMBUSTIBLES, LUBRICANTES Y ADITIVOS</t>
  </si>
  <si>
    <t>COMBUSTIBLES LUBRICANTES Y ADITIVOS</t>
  </si>
  <si>
    <t>Combustibles Lubricantes y Aditivos</t>
  </si>
  <si>
    <t>VESTUARIO, BLANCOS, PRENDAS DE PROTECCIÓN PERSONAL Y ARTÍCULOS DEPORTIVOS</t>
  </si>
  <si>
    <t>VESTUARIOS Y UNIFORMES</t>
  </si>
  <si>
    <t xml:space="preserve">Vestuario Y uniformes </t>
  </si>
  <si>
    <t>ARTICULOS DEPORTIVOS</t>
  </si>
  <si>
    <t xml:space="preserve">Artículos deportivos </t>
  </si>
  <si>
    <t>MATERIALES, SUMINISTROS Y PRENDAS DE PROTECCIÓN PARA SEGURIDAD PÚBLICA</t>
  </si>
  <si>
    <t>Materiales de seguridad pública</t>
  </si>
  <si>
    <t>Prendas de protección para seguridad pública</t>
  </si>
  <si>
    <t>MERCANCÍAS DIVERSAS</t>
  </si>
  <si>
    <t>Mercancías para su distribución a la población</t>
  </si>
  <si>
    <t>HERRAMIENTAS, REFACCIONES Y AQCCESORIOS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</si>
  <si>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</si>
  <si>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</si>
  <si>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</si>
  <si>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</si>
  <si>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EQ. DE COMPUTO Y TEC. DE INF</t>
  </si>
  <si>
    <t>Refacciones y accesorios menores de Eq. De computo y tecnologías de informacion</t>
  </si>
  <si>
    <t>REFACCIONES Y ACCESORIOS MENORES DE EQUIPO DE TRANSPORTE</t>
  </si>
  <si>
    <t>Refacciones y accesorios menores de equipo de transporte</t>
  </si>
  <si>
    <t>TOTAL DE MATERIALES Y SUMINISTROS</t>
  </si>
  <si>
    <t>SERVICIOS GENERALES</t>
  </si>
  <si>
    <t>SERVICIOS BÁSICOS</t>
  </si>
  <si>
    <t>ENERGÍA ELECTRICA</t>
  </si>
  <si>
    <t>Servicio telegráfico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</si>
  <si>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</si>
  <si>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</si>
  <si>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</si>
  <si>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</si>
  <si>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</si>
  <si>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SERVICIOS DE ARRENDAMIENTO</t>
  </si>
  <si>
    <t>ARRENDAMIENTO DE TERRENOS</t>
  </si>
  <si>
    <t>Arrendamiento de terrenos</t>
  </si>
  <si>
    <t>ARRENDAMIENTO DE MOBI. Y EQ. DE ADMÓN, EDUCACIONAL Y RECREATIVO</t>
  </si>
  <si>
    <t>Arrendamiento de mobiliario y eq. De admón. Educacional y recreativo</t>
  </si>
  <si>
    <t>ARRENDAMIENTO DE EQUIPO DE TRANSPORTE</t>
  </si>
  <si>
    <t>Servicio de telefonía celular</t>
  </si>
  <si>
    <t>Servicio de radiolocalización</t>
  </si>
  <si>
    <t>Servicio de telecomunicaciones</t>
  </si>
  <si>
    <t>Arrendamiento de equipo de transporte</t>
  </si>
  <si>
    <t>SERVICIOS PROFESIONALES, CIENTIFICOS, TECNICOS Y OTROS SERVICIOS</t>
  </si>
  <si>
    <t>SERVICIOS DE CAPACITACION</t>
  </si>
  <si>
    <t>Servicios de capacitación</t>
  </si>
  <si>
    <t>SERVICIOS DE APOYO ADMVO. TRADUCCIÓN FOTOCOPIADO E IMPRESIÓN</t>
  </si>
  <si>
    <t>Servicio de apoyo admvo. Fotocopiado e impresión</t>
  </si>
  <si>
    <t>Servicios de apoyo admvo. Traducción fotocopiado e impresión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</si>
  <si>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</si>
  <si>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</si>
  <si>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</si>
  <si>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</si>
  <si>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</si>
  <si>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Reparación y mantenimiento de equipo de transporte</t>
  </si>
  <si>
    <t>SERVICIOS DE COMUNICACIÓN SOCIAL Y PUBLICIDAD</t>
  </si>
  <si>
    <t>Impresión de documentos oficiales</t>
  </si>
  <si>
    <t>Impresión y elaboración de publicaciones oficiales y de información en general para difusión</t>
  </si>
  <si>
    <t>SERVICIOS DE CREACIÓN Y DIFUSIÓN DE CONTENIDO EXCLUSIVO EN INTERNET</t>
  </si>
  <si>
    <t>Servicio de creación y difusión de contenido exclusivo en internet</t>
  </si>
  <si>
    <t>SERVICIO DE TRASLADO Y VIÁTICOS</t>
  </si>
  <si>
    <t>PASAJES TERRESTRES</t>
  </si>
  <si>
    <t>Pasajes terrestres</t>
  </si>
  <si>
    <t>AUTOTRANSPORTE</t>
  </si>
  <si>
    <t>Autotransporte</t>
  </si>
  <si>
    <t>SERVICIOS OFICIALES</t>
  </si>
  <si>
    <t>Gastos de Ceremonial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</si>
  <si>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</si>
  <si>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</si>
  <si>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</si>
  <si>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</si>
  <si>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</si>
  <si>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</si>
  <si>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TOTAL DE SERVICIOS GENERALES</t>
  </si>
  <si>
    <t>TRANSFERENCIAS, ASIGNACIONES SUBSIDIOS Y OTRAS AYUDAS</t>
  </si>
  <si>
    <t>AYUDAS SOCIALES</t>
  </si>
  <si>
    <t>Subsidio para el desarrollo integral de la familia (DIF)</t>
  </si>
  <si>
    <t>AYUDAS SOCIALES A PERSONAS</t>
  </si>
  <si>
    <t>Ayudas Sociales a Personas</t>
  </si>
  <si>
    <t>TOTAL DE SUBSIDIOS Y SUBVENCIONES</t>
  </si>
  <si>
    <t>BIENES MUEBLES E INMUEBLES E INTANGIBLES</t>
  </si>
  <si>
    <t>ACTIVOS INTANGIBLES</t>
  </si>
  <si>
    <t>LICENCIAS INFORMATICAS E INTELECTUALES</t>
  </si>
  <si>
    <t>Licencias Informáticas e Intelectuales</t>
  </si>
  <si>
    <t xml:space="preserve">Equipo audiovisual </t>
  </si>
  <si>
    <t>TOTAL DE BIENES MUEBLES E INMUEBLES</t>
  </si>
  <si>
    <t>TOTAL DE EGRESOS</t>
  </si>
  <si>
    <t>VALERIA PEREZ ARCE DEL TORO</t>
  </si>
  <si>
    <t>DIRECTORA GENERAL</t>
  </si>
  <si>
    <t>INSTITUTO MUNICIPAL DE LA JUVENTUD, O.P.D.</t>
  </si>
  <si>
    <t>SAN PEDRO TLAQUEPAQUE A 16 DE DICIEMBRE 2019</t>
  </si>
  <si>
    <t>ANEXO 2</t>
  </si>
  <si>
    <t>Aprobación del Informe del Presupuesto de ingresos 2020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</si>
  <si>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</si>
  <si>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</si>
  <si>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</si>
  <si>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</si>
  <si>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</si>
  <si>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</si>
  <si>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</si>
  <si>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</si>
  <si>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</si>
  <si>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</si>
  <si>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</si>
  <si>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Donativos</t>
  </si>
  <si>
    <t>Banca comercial</t>
  </si>
  <si>
    <t>T O T A  L</t>
  </si>
  <si>
    <t>SAN PEDRO TLAQUEPAQUE  DICIEMBRE DEL 2020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</si>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</sst>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_ ;\-0\ "/>
    <numFmt numFmtId="166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10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41" fontId="6" fillId="2" borderId="7" xfId="2" applyNumberFormat="1" applyFont="1" applyFill="1" applyBorder="1" applyAlignment="1" applyProtection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8" fillId="3" borderId="8" xfId="3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vertical="center" wrapText="1" shrinkToFit="1"/>
    </xf>
    <xf numFmtId="4" fontId="9" fillId="0" borderId="0" xfId="0" applyNumberFormat="1" applyFont="1" applyFill="1" applyBorder="1" applyAlignment="1">
      <alignment vertical="center"/>
    </xf>
    <xf numFmtId="0" fontId="6" fillId="4" borderId="8" xfId="3" applyFont="1" applyFill="1" applyBorder="1" applyAlignment="1" applyProtection="1">
      <alignment horizontal="center" vertical="center" wrapText="1"/>
    </xf>
    <xf numFmtId="0" fontId="6" fillId="4" borderId="1" xfId="3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2" borderId="8" xfId="3" applyFont="1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left" vertical="center" wrapText="1" shrinkToFit="1"/>
    </xf>
    <xf numFmtId="4" fontId="9" fillId="0" borderId="8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1" fillId="2" borderId="1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right" vertical="center" wrapText="1" shrinkToFit="1"/>
    </xf>
    <xf numFmtId="4" fontId="7" fillId="0" borderId="8" xfId="0" applyNumberFormat="1" applyFont="1" applyFill="1" applyBorder="1" applyAlignment="1">
      <alignment vertical="center"/>
    </xf>
    <xf numFmtId="0" fontId="11" fillId="2" borderId="8" xfId="3" applyFont="1" applyFill="1" applyBorder="1" applyAlignment="1" applyProtection="1">
      <alignment horizontal="left" vertical="center" wrapText="1" shrinkToFit="1"/>
    </xf>
    <xf numFmtId="0" fontId="6" fillId="4" borderId="1" xfId="3" applyFont="1" applyFill="1" applyBorder="1" applyAlignment="1" applyProtection="1">
      <alignment vertical="center" wrapText="1" shrinkToFit="1"/>
    </xf>
    <xf numFmtId="0" fontId="11" fillId="4" borderId="8" xfId="3" applyFont="1" applyFill="1" applyBorder="1" applyAlignment="1" applyProtection="1">
      <alignment horizontal="center" vertical="center" wrapText="1"/>
    </xf>
    <xf numFmtId="0" fontId="6" fillId="4" borderId="8" xfId="3" applyFont="1" applyFill="1" applyBorder="1" applyAlignment="1" applyProtection="1">
      <alignment horizontal="left" vertical="center" wrapText="1" shrinkToFit="1"/>
    </xf>
    <xf numFmtId="164" fontId="9" fillId="0" borderId="8" xfId="1" applyNumberFormat="1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11" fillId="2" borderId="3" xfId="3" applyFont="1" applyFill="1" applyBorder="1" applyAlignment="1" applyProtection="1">
      <alignment horizontal="left" vertical="center" wrapText="1" shrinkToFit="1"/>
    </xf>
    <xf numFmtId="0" fontId="11" fillId="2" borderId="4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right" vertical="center" wrapText="1" shrinkToFit="1"/>
    </xf>
    <xf numFmtId="0" fontId="11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right" vertical="center" wrapText="1" shrinkToFit="1"/>
    </xf>
    <xf numFmtId="4" fontId="12" fillId="4" borderId="9" xfId="0" applyNumberFormat="1" applyFont="1" applyFill="1" applyBorder="1" applyAlignment="1">
      <alignment vertical="center"/>
    </xf>
    <xf numFmtId="0" fontId="6" fillId="2" borderId="8" xfId="2" applyFont="1" applyFill="1" applyBorder="1" applyAlignment="1" applyProtection="1">
      <alignment horizontal="center" vertical="center"/>
    </xf>
    <xf numFmtId="41" fontId="6" fillId="2" borderId="8" xfId="2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 applyProtection="1">
      <alignment vertical="center" wrapText="1" shrinkToFit="1"/>
    </xf>
    <xf numFmtId="0" fontId="6" fillId="4" borderId="1" xfId="3" applyFont="1" applyFill="1" applyBorder="1" applyAlignment="1" applyProtection="1">
      <alignment vertical="center"/>
    </xf>
    <xf numFmtId="0" fontId="11" fillId="0" borderId="8" xfId="3" applyFont="1" applyFill="1" applyBorder="1" applyAlignment="1" applyProtection="1">
      <alignment horizontal="center" vertical="center" wrapText="1"/>
    </xf>
    <xf numFmtId="43" fontId="3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6" fillId="4" borderId="1" xfId="3" applyFont="1" applyFill="1" applyBorder="1" applyAlignment="1" applyProtection="1">
      <alignment horizontal="left" vertical="center" wrapText="1" shrinkToFit="1"/>
    </xf>
    <xf numFmtId="0" fontId="6" fillId="4" borderId="1" xfId="3" applyFont="1" applyFill="1" applyBorder="1" applyAlignment="1" applyProtection="1">
      <alignment vertical="center" wrapText="1"/>
    </xf>
    <xf numFmtId="0" fontId="11" fillId="0" borderId="3" xfId="3" applyFont="1" applyFill="1" applyBorder="1" applyAlignment="1" applyProtection="1">
      <alignment horizontal="left" vertical="center" wrapText="1" shrinkToFit="1"/>
    </xf>
    <xf numFmtId="0" fontId="6" fillId="4" borderId="2" xfId="3" applyFont="1" applyFill="1" applyBorder="1" applyAlignment="1" applyProtection="1">
      <alignment vertical="center"/>
    </xf>
    <xf numFmtId="0" fontId="6" fillId="4" borderId="2" xfId="3" applyFont="1" applyFill="1" applyBorder="1" applyAlignment="1" applyProtection="1">
      <alignment horizontal="left" vertical="center" wrapText="1" shrinkToFit="1"/>
    </xf>
    <xf numFmtId="0" fontId="6" fillId="4" borderId="3" xfId="3" applyFont="1" applyFill="1" applyBorder="1" applyAlignment="1" applyProtection="1">
      <alignment horizontal="left" vertical="center" wrapText="1" shrinkToFit="1"/>
    </xf>
    <xf numFmtId="0" fontId="11" fillId="4" borderId="3" xfId="3" applyFont="1" applyFill="1" applyBorder="1" applyAlignment="1" applyProtection="1">
      <alignment horizontal="left" vertical="center" wrapText="1" shrinkToFit="1"/>
    </xf>
    <xf numFmtId="4" fontId="7" fillId="4" borderId="8" xfId="0" applyNumberFormat="1" applyFont="1" applyFill="1" applyBorder="1" applyAlignment="1">
      <alignment vertical="center"/>
    </xf>
    <xf numFmtId="0" fontId="6" fillId="4" borderId="8" xfId="3" applyFont="1" applyFill="1" applyBorder="1" applyAlignment="1" applyProtection="1">
      <alignment horizontal="center" vertical="center" wrapText="1" shrinkToFit="1"/>
    </xf>
    <xf numFmtId="0" fontId="8" fillId="0" borderId="8" xfId="3" applyFont="1" applyFill="1" applyBorder="1" applyAlignment="1" applyProtection="1">
      <alignment horizontal="right" vertical="center" wrapText="1" shrinkToFit="1"/>
    </xf>
    <xf numFmtId="0" fontId="8" fillId="0" borderId="1" xfId="3" applyFont="1" applyFill="1" applyBorder="1" applyAlignment="1" applyProtection="1">
      <alignment horizontal="right" vertical="center" wrapText="1" shrinkToFit="1"/>
    </xf>
    <xf numFmtId="0" fontId="8" fillId="0" borderId="3" xfId="3" applyFont="1" applyFill="1" applyBorder="1" applyAlignment="1" applyProtection="1">
      <alignment horizontal="right" vertical="center" wrapText="1" shrinkToFit="1"/>
    </xf>
    <xf numFmtId="0" fontId="8" fillId="3" borderId="8" xfId="3" applyFont="1" applyFill="1" applyBorder="1" applyAlignment="1" applyProtection="1">
      <alignment horizontal="center" vertical="center" wrapText="1" shrinkToFit="1"/>
    </xf>
    <xf numFmtId="0" fontId="8" fillId="3" borderId="1" xfId="3" applyFont="1" applyFill="1" applyBorder="1" applyAlignment="1" applyProtection="1">
      <alignment horizontal="left" vertical="center" wrapText="1" shrinkToFit="1"/>
    </xf>
    <xf numFmtId="0" fontId="11" fillId="2" borderId="8" xfId="3" applyFont="1" applyFill="1" applyBorder="1" applyAlignment="1" applyProtection="1">
      <alignment horizontal="center" vertical="center" wrapText="1" shrinkToFit="1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3" fontId="9" fillId="0" borderId="8" xfId="1" applyFont="1" applyFill="1" applyBorder="1" applyAlignment="1" applyProtection="1">
      <alignment vertical="center"/>
      <protection locked="0"/>
    </xf>
    <xf numFmtId="43" fontId="7" fillId="0" borderId="8" xfId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43" fontId="7" fillId="4" borderId="8" xfId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4" borderId="16" xfId="0" applyFont="1" applyFill="1" applyBorder="1" applyAlignment="1">
      <alignment horizontal="center" vertical="center" wrapText="1"/>
    </xf>
    <xf numFmtId="41" fontId="19" fillId="4" borderId="16" xfId="0" applyNumberFormat="1" applyFont="1" applyFill="1" applyBorder="1" applyAlignment="1">
      <alignment horizontal="center" vertical="center" wrapText="1"/>
    </xf>
    <xf numFmtId="165" fontId="19" fillId="4" borderId="16" xfId="0" applyNumberFormat="1" applyFont="1" applyFill="1" applyBorder="1" applyAlignment="1">
      <alignment horizontal="center" vertical="center" wrapText="1"/>
    </xf>
    <xf numFmtId="165" fontId="20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vertical="center" wrapText="1"/>
    </xf>
    <xf numFmtId="41" fontId="21" fillId="4" borderId="17" xfId="0" applyNumberFormat="1" applyFont="1" applyFill="1" applyBorder="1" applyAlignment="1">
      <alignment vertical="center"/>
    </xf>
    <xf numFmtId="41" fontId="22" fillId="4" borderId="17" xfId="0" applyNumberFormat="1" applyFont="1" applyFill="1" applyBorder="1" applyAlignment="1">
      <alignment vertical="center"/>
    </xf>
    <xf numFmtId="165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1" fontId="25" fillId="0" borderId="10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25" fillId="0" borderId="10" xfId="0" applyNumberFormat="1" applyFont="1" applyBorder="1" applyAlignment="1" applyProtection="1">
      <alignment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166" fontId="23" fillId="0" borderId="10" xfId="0" applyNumberFormat="1" applyFont="1" applyBorder="1" applyAlignment="1">
      <alignment horizontal="center" vertical="center"/>
    </xf>
    <xf numFmtId="41" fontId="27" fillId="4" borderId="10" xfId="0" applyNumberFormat="1" applyFont="1" applyFill="1" applyBorder="1" applyAlignment="1">
      <alignment horizontal="center" vertical="center"/>
    </xf>
    <xf numFmtId="3" fontId="0" fillId="0" borderId="0" xfId="0" applyNumberFormat="1"/>
    <xf numFmtId="41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4" borderId="11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5" fontId="26" fillId="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_Hoja1" xfId="2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AQUEPAQUE%20JOVEN/Desktop/Miguel%20Arias/Respaldo%20Miguel%20Arias/Archivos%202020/Nominas/Presupue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QUINCENAL"/>
      <sheetName val="Nomina 15a. IPEJAL"/>
      <sheetName val="Aguinaldo"/>
      <sheetName val="prestaciones"/>
      <sheetName val="nomina 2020"/>
      <sheetName val="PRESUPUESTO 2020"/>
      <sheetName val="Egresos 2020"/>
      <sheetName val="iNGRESOS 2020"/>
      <sheetName val="Hoja1"/>
    </sheetNames>
    <sheetDataSet>
      <sheetData sheetId="0"/>
      <sheetData sheetId="1">
        <row r="16">
          <cell r="I16">
            <v>83313.720000000016</v>
          </cell>
        </row>
        <row r="17">
          <cell r="I17">
            <v>14282.352000000003</v>
          </cell>
        </row>
      </sheetData>
      <sheetData sheetId="2">
        <row r="13">
          <cell r="G13">
            <v>66122</v>
          </cell>
        </row>
      </sheetData>
      <sheetData sheetId="3">
        <row r="16">
          <cell r="E16">
            <v>19836.600000000002</v>
          </cell>
        </row>
        <row r="23">
          <cell r="M23">
            <v>5228.96</v>
          </cell>
        </row>
        <row r="34">
          <cell r="K34">
            <v>6612.2000000000007</v>
          </cell>
        </row>
      </sheetData>
      <sheetData sheetId="4">
        <row r="27">
          <cell r="I27">
            <v>476078.4</v>
          </cell>
        </row>
        <row r="28">
          <cell r="I28">
            <v>225145.18800000002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B14" sqref="B14"/>
    </sheetView>
  </sheetViews>
  <sheetFormatPr baseColWidth="10" defaultColWidth="11.42578125" defaultRowHeight="12" x14ac:dyDescent="0.25"/>
  <cols>
    <col min="1" max="1" width="7.5703125" style="4" bestFit="1" customWidth="1"/>
    <col min="2" max="2" width="65.140625" style="4" customWidth="1"/>
    <col min="3" max="3" width="13.85546875" style="72" customWidth="1"/>
    <col min="4" max="16384" width="11.42578125" style="4"/>
  </cols>
  <sheetData>
    <row r="1" spans="1:5" ht="22.5" customHeight="1" x14ac:dyDescent="0.25">
      <c r="A1" s="1"/>
      <c r="B1" s="2" t="s">
        <v>0</v>
      </c>
      <c r="C1" s="3"/>
    </row>
    <row r="2" spans="1:5" ht="22.5" customHeight="1" x14ac:dyDescent="0.25">
      <c r="A2" s="96" t="s">
        <v>1</v>
      </c>
      <c r="B2" s="97"/>
      <c r="C2" s="98"/>
    </row>
    <row r="3" spans="1:5" ht="15" customHeight="1" x14ac:dyDescent="0.25">
      <c r="A3" s="5"/>
      <c r="B3" s="6" t="s">
        <v>2</v>
      </c>
      <c r="C3" s="7"/>
    </row>
    <row r="4" spans="1:5" x14ac:dyDescent="0.25">
      <c r="A4" s="8" t="s">
        <v>3</v>
      </c>
      <c r="B4" s="9" t="s">
        <v>4</v>
      </c>
      <c r="C4" s="10" t="s">
        <v>5</v>
      </c>
    </row>
    <row r="5" spans="1:5" x14ac:dyDescent="0.25">
      <c r="A5" s="11">
        <v>1000</v>
      </c>
      <c r="B5" s="12" t="s">
        <v>6</v>
      </c>
      <c r="C5" s="13"/>
    </row>
    <row r="6" spans="1:5" x14ac:dyDescent="0.25">
      <c r="A6" s="14">
        <v>1100</v>
      </c>
      <c r="B6" s="15" t="s">
        <v>7</v>
      </c>
      <c r="C6" s="13"/>
      <c r="D6" s="16"/>
      <c r="E6" s="16"/>
    </row>
    <row r="7" spans="1:5" x14ac:dyDescent="0.25">
      <c r="A7" s="14">
        <v>1130</v>
      </c>
      <c r="B7" s="15" t="s">
        <v>8</v>
      </c>
      <c r="C7" s="13"/>
      <c r="D7" s="16"/>
      <c r="E7" s="16"/>
    </row>
    <row r="8" spans="1:5" x14ac:dyDescent="0.25">
      <c r="A8" s="17">
        <v>1131</v>
      </c>
      <c r="B8" s="18" t="s">
        <v>9</v>
      </c>
      <c r="C8" s="19">
        <f>'[1]nomina 2020'!I27</f>
        <v>476078.4</v>
      </c>
      <c r="E8" s="20"/>
    </row>
    <row r="9" spans="1:5" x14ac:dyDescent="0.25">
      <c r="A9" s="21"/>
      <c r="B9" s="22" t="s">
        <v>10</v>
      </c>
      <c r="C9" s="23">
        <f>C8</f>
        <v>476078.4</v>
      </c>
      <c r="E9" s="20"/>
    </row>
    <row r="10" spans="1:5" x14ac:dyDescent="0.25">
      <c r="A10" s="14">
        <v>1200</v>
      </c>
      <c r="B10" s="15" t="s">
        <v>11</v>
      </c>
      <c r="C10" s="13"/>
      <c r="E10" s="20"/>
    </row>
    <row r="11" spans="1:5" x14ac:dyDescent="0.25">
      <c r="A11" s="14">
        <v>1210</v>
      </c>
      <c r="B11" s="15" t="s">
        <v>12</v>
      </c>
      <c r="C11" s="13"/>
      <c r="E11" s="20"/>
    </row>
    <row r="12" spans="1:5" x14ac:dyDescent="0.25">
      <c r="A12" s="17">
        <v>1211</v>
      </c>
      <c r="B12" s="24" t="s">
        <v>13</v>
      </c>
      <c r="C12" s="19">
        <f>'[1]nomina 2020'!I28</f>
        <v>225145.18800000002</v>
      </c>
      <c r="E12" s="20"/>
    </row>
    <row r="13" spans="1:5" x14ac:dyDescent="0.25">
      <c r="A13" s="21"/>
      <c r="B13" s="22" t="s">
        <v>10</v>
      </c>
      <c r="C13" s="23">
        <f>SUM(C12:C12)</f>
        <v>225145.18800000002</v>
      </c>
      <c r="E13" s="20"/>
    </row>
    <row r="14" spans="1:5" x14ac:dyDescent="0.25">
      <c r="A14" s="14">
        <v>1300</v>
      </c>
      <c r="B14" s="25" t="s">
        <v>14</v>
      </c>
      <c r="C14" s="13"/>
      <c r="E14" s="20"/>
    </row>
    <row r="15" spans="1:5" hidden="1" x14ac:dyDescent="0.25">
      <c r="A15" s="17">
        <v>1301</v>
      </c>
      <c r="B15" s="24" t="s">
        <v>15</v>
      </c>
      <c r="C15" s="19"/>
      <c r="E15" s="20"/>
    </row>
    <row r="16" spans="1:5" x14ac:dyDescent="0.25">
      <c r="A16" s="26">
        <v>1320</v>
      </c>
      <c r="B16" s="27" t="s">
        <v>16</v>
      </c>
      <c r="C16" s="19"/>
      <c r="E16" s="20"/>
    </row>
    <row r="17" spans="1:5" x14ac:dyDescent="0.25">
      <c r="A17" s="17">
        <v>1321</v>
      </c>
      <c r="B17" s="18" t="s">
        <v>17</v>
      </c>
      <c r="C17" s="28">
        <f>[1]prestaciones!K34+1000</f>
        <v>7612.2000000000007</v>
      </c>
      <c r="E17" s="20"/>
    </row>
    <row r="18" spans="1:5" hidden="1" x14ac:dyDescent="0.25">
      <c r="A18" s="17">
        <v>1303</v>
      </c>
      <c r="B18" s="18" t="s">
        <v>18</v>
      </c>
      <c r="C18" s="29"/>
      <c r="E18" s="20"/>
    </row>
    <row r="19" spans="1:5" x14ac:dyDescent="0.25">
      <c r="A19" s="14">
        <v>1340</v>
      </c>
      <c r="B19" s="27" t="s">
        <v>19</v>
      </c>
      <c r="C19" s="29"/>
      <c r="E19" s="20"/>
    </row>
    <row r="20" spans="1:5" x14ac:dyDescent="0.25">
      <c r="A20" s="17">
        <v>1342</v>
      </c>
      <c r="B20" s="18" t="s">
        <v>20</v>
      </c>
      <c r="C20" s="29">
        <f>[1]Aguinaldo!G13</f>
        <v>66122</v>
      </c>
      <c r="E20" s="20"/>
    </row>
    <row r="21" spans="1:5" x14ac:dyDescent="0.25">
      <c r="A21" s="17">
        <v>1344</v>
      </c>
      <c r="B21" s="18" t="s">
        <v>21</v>
      </c>
      <c r="C21" s="29">
        <f>[1]prestaciones!M23</f>
        <v>5228.96</v>
      </c>
      <c r="E21" s="20"/>
    </row>
    <row r="22" spans="1:5" hidden="1" x14ac:dyDescent="0.25">
      <c r="A22" s="17">
        <v>1308</v>
      </c>
      <c r="B22" s="24" t="s">
        <v>22</v>
      </c>
      <c r="C22" s="29"/>
      <c r="E22" s="20"/>
    </row>
    <row r="23" spans="1:5" hidden="1" x14ac:dyDescent="0.25">
      <c r="A23" s="17">
        <v>1309</v>
      </c>
      <c r="B23" s="24" t="s">
        <v>23</v>
      </c>
      <c r="C23" s="29"/>
      <c r="E23" s="20"/>
    </row>
    <row r="24" spans="1:5" hidden="1" x14ac:dyDescent="0.25">
      <c r="A24" s="17">
        <v>1310</v>
      </c>
      <c r="B24" s="24" t="s">
        <v>24</v>
      </c>
      <c r="C24" s="29"/>
      <c r="E24" s="20"/>
    </row>
    <row r="25" spans="1:5" hidden="1" x14ac:dyDescent="0.25">
      <c r="A25" s="17">
        <v>1311</v>
      </c>
      <c r="B25" s="24" t="s">
        <v>25</v>
      </c>
      <c r="C25" s="29"/>
      <c r="E25" s="20"/>
    </row>
    <row r="26" spans="1:5" hidden="1" x14ac:dyDescent="0.25">
      <c r="A26" s="17">
        <v>1312</v>
      </c>
      <c r="B26" s="24" t="s">
        <v>26</v>
      </c>
      <c r="C26" s="29"/>
      <c r="E26" s="20"/>
    </row>
    <row r="27" spans="1:5" x14ac:dyDescent="0.25">
      <c r="A27" s="17">
        <v>1345</v>
      </c>
      <c r="B27" s="30" t="s">
        <v>27</v>
      </c>
      <c r="C27" s="29">
        <f>[1]prestaciones!E16</f>
        <v>19836.600000000002</v>
      </c>
      <c r="E27" s="20"/>
    </row>
    <row r="28" spans="1:5" x14ac:dyDescent="0.25">
      <c r="A28" s="21"/>
      <c r="B28" s="22" t="s">
        <v>10</v>
      </c>
      <c r="C28" s="23">
        <f>SUM(C15:C27)</f>
        <v>98799.760000000009</v>
      </c>
      <c r="E28" s="20"/>
    </row>
    <row r="29" spans="1:5" x14ac:dyDescent="0.25">
      <c r="A29" s="14">
        <v>1400</v>
      </c>
      <c r="B29" s="15" t="s">
        <v>28</v>
      </c>
      <c r="C29" s="13"/>
      <c r="E29" s="20"/>
    </row>
    <row r="30" spans="1:5" x14ac:dyDescent="0.25">
      <c r="A30" s="14">
        <v>1410</v>
      </c>
      <c r="B30" s="15" t="s">
        <v>29</v>
      </c>
      <c r="C30" s="13"/>
      <c r="E30" s="20"/>
    </row>
    <row r="31" spans="1:5" x14ac:dyDescent="0.25">
      <c r="A31" s="17">
        <v>1411</v>
      </c>
      <c r="B31" s="24" t="s">
        <v>30</v>
      </c>
      <c r="C31" s="19">
        <f>'[1]Nomina 15a. IPEJAL'!I16</f>
        <v>83313.720000000016</v>
      </c>
      <c r="E31" s="20"/>
    </row>
    <row r="32" spans="1:5" x14ac:dyDescent="0.25">
      <c r="A32" s="17">
        <v>1411</v>
      </c>
      <c r="B32" s="24" t="s">
        <v>31</v>
      </c>
      <c r="C32" s="19">
        <v>25000</v>
      </c>
      <c r="E32" s="20"/>
    </row>
    <row r="33" spans="1:5" x14ac:dyDescent="0.25">
      <c r="A33" s="14">
        <v>1420</v>
      </c>
      <c r="B33" s="27" t="s">
        <v>32</v>
      </c>
      <c r="C33" s="19"/>
      <c r="E33" s="20"/>
    </row>
    <row r="34" spans="1:5" x14ac:dyDescent="0.25">
      <c r="A34" s="17">
        <v>1421</v>
      </c>
      <c r="B34" s="24" t="s">
        <v>33</v>
      </c>
      <c r="C34" s="19">
        <f>'[1]Nomina 15a. IPEJAL'!I17</f>
        <v>14282.352000000003</v>
      </c>
      <c r="E34" s="20"/>
    </row>
    <row r="35" spans="1:5" hidden="1" x14ac:dyDescent="0.25">
      <c r="A35" s="17">
        <v>1405</v>
      </c>
      <c r="B35" s="24" t="s">
        <v>34</v>
      </c>
      <c r="C35" s="19"/>
      <c r="E35" s="20"/>
    </row>
    <row r="36" spans="1:5" x14ac:dyDescent="0.25">
      <c r="A36" s="21"/>
      <c r="B36" s="22" t="s">
        <v>10</v>
      </c>
      <c r="C36" s="23">
        <f>SUM(C31:C35)</f>
        <v>122596.07200000001</v>
      </c>
      <c r="E36" s="20"/>
    </row>
    <row r="37" spans="1:5" hidden="1" x14ac:dyDescent="0.25">
      <c r="A37" s="14">
        <v>1600</v>
      </c>
      <c r="B37" s="25" t="s">
        <v>35</v>
      </c>
      <c r="C37" s="13"/>
      <c r="E37" s="20"/>
    </row>
    <row r="38" spans="1:5" hidden="1" x14ac:dyDescent="0.25">
      <c r="A38" s="17">
        <v>1601</v>
      </c>
      <c r="B38" s="24" t="s">
        <v>36</v>
      </c>
      <c r="C38" s="19"/>
      <c r="E38" s="20"/>
    </row>
    <row r="39" spans="1:5" hidden="1" x14ac:dyDescent="0.25">
      <c r="A39" s="31"/>
      <c r="B39" s="32" t="s">
        <v>10</v>
      </c>
      <c r="C39" s="19"/>
      <c r="E39" s="20"/>
    </row>
    <row r="40" spans="1:5" x14ac:dyDescent="0.25">
      <c r="A40" s="33"/>
      <c r="B40" s="34" t="s">
        <v>37</v>
      </c>
      <c r="C40" s="35">
        <f>C9+C13+C28+C36</f>
        <v>922619.42</v>
      </c>
      <c r="E40" s="20"/>
    </row>
    <row r="41" spans="1:5" x14ac:dyDescent="0.25">
      <c r="A41" s="36" t="s">
        <v>3</v>
      </c>
      <c r="B41" s="37" t="s">
        <v>4</v>
      </c>
      <c r="C41" s="38" t="s">
        <v>5</v>
      </c>
    </row>
    <row r="42" spans="1:5" x14ac:dyDescent="0.25">
      <c r="A42" s="11">
        <v>2000</v>
      </c>
      <c r="B42" s="39" t="s">
        <v>38</v>
      </c>
      <c r="C42" s="13"/>
    </row>
    <row r="43" spans="1:5" x14ac:dyDescent="0.25">
      <c r="A43" s="14">
        <v>2100</v>
      </c>
      <c r="B43" s="40" t="s">
        <v>39</v>
      </c>
      <c r="C43" s="13"/>
    </row>
    <row r="44" spans="1:5" x14ac:dyDescent="0.25">
      <c r="A44" s="14">
        <v>2110</v>
      </c>
      <c r="B44" s="27" t="s">
        <v>40</v>
      </c>
      <c r="C44" s="13"/>
    </row>
    <row r="45" spans="1:5" x14ac:dyDescent="0.25">
      <c r="A45" s="17">
        <v>2111</v>
      </c>
      <c r="B45" s="18" t="s">
        <v>41</v>
      </c>
      <c r="C45" s="19">
        <v>18000</v>
      </c>
    </row>
    <row r="46" spans="1:5" x14ac:dyDescent="0.25">
      <c r="A46" s="14">
        <v>2120</v>
      </c>
      <c r="B46" s="27" t="s">
        <v>42</v>
      </c>
      <c r="C46" s="19"/>
    </row>
    <row r="47" spans="1:5" x14ac:dyDescent="0.25">
      <c r="A47" s="41">
        <v>2121</v>
      </c>
      <c r="B47" s="18" t="s">
        <v>43</v>
      </c>
      <c r="C47" s="19">
        <v>3000</v>
      </c>
    </row>
    <row r="48" spans="1:5" x14ac:dyDescent="0.25">
      <c r="A48" s="14">
        <v>2150</v>
      </c>
      <c r="B48" s="27" t="s">
        <v>44</v>
      </c>
      <c r="C48" s="19"/>
    </row>
    <row r="49" spans="1:5" x14ac:dyDescent="0.25">
      <c r="A49" s="41">
        <v>2151</v>
      </c>
      <c r="B49" s="18" t="s">
        <v>45</v>
      </c>
      <c r="C49" s="19">
        <v>8000</v>
      </c>
    </row>
    <row r="50" spans="1:5" x14ac:dyDescent="0.25">
      <c r="A50" s="14">
        <v>2160</v>
      </c>
      <c r="B50" s="27" t="s">
        <v>46</v>
      </c>
      <c r="C50" s="19"/>
    </row>
    <row r="51" spans="1:5" hidden="1" x14ac:dyDescent="0.25">
      <c r="A51" s="17">
        <v>2161</v>
      </c>
      <c r="B51" s="18" t="s">
        <v>47</v>
      </c>
      <c r="C51" s="19">
        <v>3000</v>
      </c>
    </row>
    <row r="52" spans="1:5" hidden="1" x14ac:dyDescent="0.25">
      <c r="A52" s="17">
        <v>2105</v>
      </c>
      <c r="B52" s="18" t="s">
        <v>48</v>
      </c>
      <c r="C52" s="19"/>
    </row>
    <row r="53" spans="1:5" hidden="1" x14ac:dyDescent="0.25">
      <c r="A53" s="17">
        <v>2106</v>
      </c>
      <c r="B53" s="18" t="s">
        <v>49</v>
      </c>
      <c r="C53" s="19"/>
    </row>
    <row r="54" spans="1:5" hidden="1" x14ac:dyDescent="0.25">
      <c r="A54" s="17">
        <v>2107</v>
      </c>
      <c r="B54" s="18" t="s">
        <v>50</v>
      </c>
      <c r="C54" s="19"/>
    </row>
    <row r="55" spans="1:5" hidden="1" x14ac:dyDescent="0.25">
      <c r="A55" s="17">
        <v>2108</v>
      </c>
      <c r="B55" s="18" t="s">
        <v>51</v>
      </c>
      <c r="C55" s="19"/>
    </row>
    <row r="56" spans="1:5" x14ac:dyDescent="0.25">
      <c r="A56" s="17">
        <v>2161</v>
      </c>
      <c r="B56" s="24" t="s">
        <v>52</v>
      </c>
      <c r="C56" s="19">
        <v>3000</v>
      </c>
    </row>
    <row r="57" spans="1:5" x14ac:dyDescent="0.25">
      <c r="A57" s="21"/>
      <c r="B57" s="22" t="s">
        <v>10</v>
      </c>
      <c r="C57" s="23">
        <v>32000</v>
      </c>
      <c r="E57" s="42"/>
    </row>
    <row r="58" spans="1:5" s="44" customFormat="1" x14ac:dyDescent="0.25">
      <c r="A58" s="14">
        <v>2200</v>
      </c>
      <c r="B58" s="25" t="s">
        <v>53</v>
      </c>
      <c r="C58" s="43"/>
    </row>
    <row r="59" spans="1:5" x14ac:dyDescent="0.25">
      <c r="A59" s="14">
        <v>2210</v>
      </c>
      <c r="B59" s="25" t="s">
        <v>54</v>
      </c>
      <c r="C59" s="43"/>
    </row>
    <row r="60" spans="1:5" x14ac:dyDescent="0.25">
      <c r="A60" s="17">
        <v>2211</v>
      </c>
      <c r="B60" s="24" t="s">
        <v>55</v>
      </c>
      <c r="C60" s="19">
        <v>5500</v>
      </c>
    </row>
    <row r="61" spans="1:5" x14ac:dyDescent="0.25">
      <c r="A61" s="14">
        <v>2230</v>
      </c>
      <c r="B61" s="27" t="s">
        <v>56</v>
      </c>
      <c r="C61" s="19"/>
    </row>
    <row r="62" spans="1:5" ht="14.25" customHeight="1" x14ac:dyDescent="0.25">
      <c r="A62" s="17">
        <v>2231</v>
      </c>
      <c r="B62" s="18" t="s">
        <v>57</v>
      </c>
      <c r="C62" s="19">
        <v>1000</v>
      </c>
    </row>
    <row r="63" spans="1:5" ht="15.75" customHeight="1" x14ac:dyDescent="0.25">
      <c r="A63" s="21"/>
      <c r="B63" s="22" t="s">
        <v>10</v>
      </c>
      <c r="C63" s="45">
        <f>SUM(C60:C62)</f>
        <v>6500</v>
      </c>
    </row>
    <row r="64" spans="1:5" ht="15.75" customHeight="1" x14ac:dyDescent="0.25">
      <c r="A64" s="14">
        <v>2400</v>
      </c>
      <c r="B64" s="46" t="s">
        <v>58</v>
      </c>
      <c r="C64" s="43"/>
    </row>
    <row r="65" spans="1:3" x14ac:dyDescent="0.25">
      <c r="A65" s="14">
        <v>2460</v>
      </c>
      <c r="B65" s="46" t="s">
        <v>59</v>
      </c>
      <c r="C65" s="43"/>
    </row>
    <row r="66" spans="1:3" x14ac:dyDescent="0.25">
      <c r="A66" s="17">
        <v>2461</v>
      </c>
      <c r="B66" s="24" t="s">
        <v>60</v>
      </c>
      <c r="C66" s="19">
        <v>2500</v>
      </c>
    </row>
    <row r="67" spans="1:3" s="44" customFormat="1" x14ac:dyDescent="0.25">
      <c r="A67" s="14">
        <v>2490</v>
      </c>
      <c r="B67" s="27" t="s">
        <v>61</v>
      </c>
      <c r="C67" s="19"/>
    </row>
    <row r="68" spans="1:3" x14ac:dyDescent="0.25">
      <c r="A68" s="41">
        <v>2491</v>
      </c>
      <c r="B68" s="18" t="s">
        <v>62</v>
      </c>
      <c r="C68" s="19">
        <v>40000</v>
      </c>
    </row>
    <row r="69" spans="1:3" x14ac:dyDescent="0.25">
      <c r="A69" s="21"/>
      <c r="B69" s="22" t="s">
        <v>10</v>
      </c>
      <c r="C69" s="23">
        <f>SUM(C66:C68)</f>
        <v>42500</v>
      </c>
    </row>
    <row r="70" spans="1:3" ht="24" x14ac:dyDescent="0.25">
      <c r="A70" s="14">
        <v>2500</v>
      </c>
      <c r="B70" s="47" t="s">
        <v>63</v>
      </c>
      <c r="C70" s="43">
        <f>SUM(C66:C69)</f>
        <v>85000</v>
      </c>
    </row>
    <row r="71" spans="1:3" x14ac:dyDescent="0.25">
      <c r="A71" s="17">
        <v>2501</v>
      </c>
      <c r="B71" s="24" t="s">
        <v>64</v>
      </c>
      <c r="C71" s="19"/>
    </row>
    <row r="72" spans="1:3" x14ac:dyDescent="0.25">
      <c r="A72" s="17">
        <v>2502</v>
      </c>
      <c r="B72" s="24" t="s">
        <v>65</v>
      </c>
      <c r="C72" s="19"/>
    </row>
    <row r="73" spans="1:3" x14ac:dyDescent="0.25">
      <c r="A73" s="17">
        <v>2503</v>
      </c>
      <c r="B73" s="24" t="s">
        <v>66</v>
      </c>
      <c r="C73" s="19"/>
    </row>
    <row r="74" spans="1:3" x14ac:dyDescent="0.25">
      <c r="A74" s="17">
        <v>2504</v>
      </c>
      <c r="B74" s="24" t="s">
        <v>67</v>
      </c>
      <c r="C74" s="19"/>
    </row>
    <row r="75" spans="1:3" x14ac:dyDescent="0.25">
      <c r="A75" s="17">
        <v>2505</v>
      </c>
      <c r="B75" s="24" t="s">
        <v>68</v>
      </c>
      <c r="C75" s="19"/>
    </row>
    <row r="76" spans="1:3" x14ac:dyDescent="0.25">
      <c r="A76" s="17">
        <v>2506</v>
      </c>
      <c r="B76" s="24" t="s">
        <v>69</v>
      </c>
      <c r="C76" s="19"/>
    </row>
    <row r="77" spans="1:3" x14ac:dyDescent="0.25">
      <c r="A77" s="17">
        <v>2507</v>
      </c>
      <c r="B77" s="24" t="s">
        <v>70</v>
      </c>
      <c r="C77" s="19"/>
    </row>
    <row r="78" spans="1:3" x14ac:dyDescent="0.25">
      <c r="A78" s="21"/>
      <c r="B78" s="22" t="s">
        <v>10</v>
      </c>
      <c r="C78" s="19"/>
    </row>
    <row r="79" spans="1:3" x14ac:dyDescent="0.25">
      <c r="A79" s="14">
        <v>2600</v>
      </c>
      <c r="B79" s="40" t="s">
        <v>71</v>
      </c>
      <c r="C79" s="43"/>
    </row>
    <row r="80" spans="1:3" x14ac:dyDescent="0.25">
      <c r="A80" s="14">
        <v>2610</v>
      </c>
      <c r="B80" s="27" t="s">
        <v>72</v>
      </c>
      <c r="C80" s="19"/>
    </row>
    <row r="81" spans="1:3" x14ac:dyDescent="0.25">
      <c r="A81" s="17">
        <v>2611</v>
      </c>
      <c r="B81" s="48" t="s">
        <v>73</v>
      </c>
      <c r="C81" s="19">
        <v>40000</v>
      </c>
    </row>
    <row r="82" spans="1:3" x14ac:dyDescent="0.25">
      <c r="A82" s="21"/>
      <c r="B82" s="22" t="s">
        <v>10</v>
      </c>
      <c r="C82" s="23">
        <v>40000</v>
      </c>
    </row>
    <row r="83" spans="1:3" ht="24" x14ac:dyDescent="0.25">
      <c r="A83" s="14">
        <v>2700</v>
      </c>
      <c r="B83" s="47" t="s">
        <v>74</v>
      </c>
      <c r="C83" s="43"/>
    </row>
    <row r="84" spans="1:3" x14ac:dyDescent="0.25">
      <c r="A84" s="14">
        <v>2710</v>
      </c>
      <c r="B84" s="47" t="s">
        <v>75</v>
      </c>
      <c r="C84" s="43"/>
    </row>
    <row r="85" spans="1:3" x14ac:dyDescent="0.25">
      <c r="A85" s="17">
        <v>2711</v>
      </c>
      <c r="B85" s="18" t="s">
        <v>76</v>
      </c>
      <c r="C85" s="19">
        <v>12000</v>
      </c>
    </row>
    <row r="86" spans="1:3" x14ac:dyDescent="0.25">
      <c r="A86" s="14">
        <v>2730</v>
      </c>
      <c r="B86" s="27" t="s">
        <v>77</v>
      </c>
      <c r="C86" s="19"/>
    </row>
    <row r="87" spans="1:3" x14ac:dyDescent="0.25">
      <c r="A87" s="41">
        <v>2731</v>
      </c>
      <c r="B87" s="18" t="s">
        <v>78</v>
      </c>
      <c r="C87" s="19">
        <v>6000</v>
      </c>
    </row>
    <row r="88" spans="1:3" x14ac:dyDescent="0.25">
      <c r="A88" s="17"/>
      <c r="B88" s="22" t="s">
        <v>10</v>
      </c>
      <c r="C88" s="23">
        <f>SUM(C85:C87)</f>
        <v>18000</v>
      </c>
    </row>
    <row r="89" spans="1:3" x14ac:dyDescent="0.25">
      <c r="A89" s="14">
        <v>2800</v>
      </c>
      <c r="B89" s="49" t="s">
        <v>79</v>
      </c>
      <c r="C89" s="43"/>
    </row>
    <row r="90" spans="1:3" x14ac:dyDescent="0.25">
      <c r="A90" s="17">
        <v>2801</v>
      </c>
      <c r="B90" s="30" t="s">
        <v>80</v>
      </c>
      <c r="C90" s="19"/>
    </row>
    <row r="91" spans="1:3" x14ac:dyDescent="0.25">
      <c r="A91" s="17">
        <v>2802</v>
      </c>
      <c r="B91" s="30" t="s">
        <v>81</v>
      </c>
      <c r="C91" s="19"/>
    </row>
    <row r="92" spans="1:3" x14ac:dyDescent="0.25">
      <c r="A92" s="17"/>
      <c r="B92" s="22" t="s">
        <v>10</v>
      </c>
      <c r="C92" s="19"/>
    </row>
    <row r="93" spans="1:3" x14ac:dyDescent="0.25">
      <c r="A93" s="14">
        <v>2900</v>
      </c>
      <c r="B93" s="50" t="s">
        <v>82</v>
      </c>
      <c r="C93" s="43"/>
    </row>
    <row r="94" spans="1:3" x14ac:dyDescent="0.25">
      <c r="A94" s="17">
        <v>2901</v>
      </c>
      <c r="B94" s="30" t="s">
        <v>83</v>
      </c>
      <c r="C94" s="19"/>
    </row>
    <row r="95" spans="1:3" x14ac:dyDescent="0.25">
      <c r="A95" s="17"/>
      <c r="B95" s="22" t="s">
        <v>10</v>
      </c>
      <c r="C95" s="19"/>
    </row>
    <row r="96" spans="1:3" x14ac:dyDescent="0.25">
      <c r="A96" s="14">
        <v>2900</v>
      </c>
      <c r="B96" s="51" t="s">
        <v>84</v>
      </c>
      <c r="C96" s="19"/>
    </row>
    <row r="97" spans="1:3" x14ac:dyDescent="0.25">
      <c r="A97" s="14">
        <v>2910</v>
      </c>
      <c r="B97" s="51" t="s">
        <v>85</v>
      </c>
      <c r="C97" s="19"/>
    </row>
    <row r="98" spans="1:3" x14ac:dyDescent="0.25">
      <c r="A98" s="17">
        <v>2911</v>
      </c>
      <c r="B98" s="30" t="s">
        <v>86</v>
      </c>
      <c r="C98" s="19">
        <v>1500</v>
      </c>
    </row>
    <row r="99" spans="1:3" x14ac:dyDescent="0.25">
      <c r="A99" s="14">
        <v>2920</v>
      </c>
      <c r="B99" s="51" t="s">
        <v>87</v>
      </c>
      <c r="C99" s="19"/>
    </row>
    <row r="100" spans="1:3" x14ac:dyDescent="0.25">
      <c r="A100" s="17">
        <v>2921</v>
      </c>
      <c r="B100" s="30" t="s">
        <v>88</v>
      </c>
      <c r="C100" s="19">
        <v>2000</v>
      </c>
    </row>
    <row r="101" spans="1:3" x14ac:dyDescent="0.25">
      <c r="A101" s="14">
        <v>2940</v>
      </c>
      <c r="B101" s="51" t="s">
        <v>89</v>
      </c>
      <c r="C101" s="19"/>
    </row>
    <row r="102" spans="1:3" ht="24" x14ac:dyDescent="0.25">
      <c r="A102" s="17">
        <v>2941</v>
      </c>
      <c r="B102" s="30" t="s">
        <v>90</v>
      </c>
      <c r="C102" s="19">
        <v>1500</v>
      </c>
    </row>
    <row r="103" spans="1:3" x14ac:dyDescent="0.25">
      <c r="A103" s="26">
        <v>2960</v>
      </c>
      <c r="B103" s="52" t="s">
        <v>91</v>
      </c>
      <c r="C103" s="19"/>
    </row>
    <row r="104" spans="1:3" x14ac:dyDescent="0.25">
      <c r="A104" s="17">
        <v>2961</v>
      </c>
      <c r="B104" s="30" t="s">
        <v>92</v>
      </c>
      <c r="C104" s="19">
        <v>5000</v>
      </c>
    </row>
    <row r="105" spans="1:3" x14ac:dyDescent="0.25">
      <c r="A105" s="17"/>
      <c r="B105" s="22" t="s">
        <v>10</v>
      </c>
      <c r="C105" s="23">
        <f>SUM(C98:C104)</f>
        <v>10000</v>
      </c>
    </row>
    <row r="106" spans="1:3" x14ac:dyDescent="0.25">
      <c r="A106" s="21"/>
      <c r="B106" s="22" t="s">
        <v>93</v>
      </c>
      <c r="C106" s="53">
        <f>C57+C63+C69+C82+C88+C105</f>
        <v>149000</v>
      </c>
    </row>
    <row r="107" spans="1:3" x14ac:dyDescent="0.25">
      <c r="A107" s="36" t="s">
        <v>3</v>
      </c>
      <c r="B107" s="37" t="s">
        <v>4</v>
      </c>
      <c r="C107" s="38" t="s">
        <v>5</v>
      </c>
    </row>
    <row r="108" spans="1:3" x14ac:dyDescent="0.25">
      <c r="A108" s="11">
        <v>3000</v>
      </c>
      <c r="B108" s="39" t="s">
        <v>94</v>
      </c>
      <c r="C108" s="43"/>
    </row>
    <row r="109" spans="1:3" x14ac:dyDescent="0.25">
      <c r="A109" s="54">
        <v>3100</v>
      </c>
      <c r="B109" s="25" t="s">
        <v>95</v>
      </c>
      <c r="C109" s="43"/>
    </row>
    <row r="110" spans="1:3" x14ac:dyDescent="0.25">
      <c r="A110" s="14">
        <v>3110</v>
      </c>
      <c r="B110" s="27" t="s">
        <v>96</v>
      </c>
      <c r="C110" s="19"/>
    </row>
    <row r="111" spans="1:3" x14ac:dyDescent="0.25">
      <c r="A111" s="17">
        <v>3102</v>
      </c>
      <c r="B111" s="18" t="s">
        <v>97</v>
      </c>
      <c r="C111" s="19"/>
    </row>
    <row r="112" spans="1:3" x14ac:dyDescent="0.25">
      <c r="A112" s="17">
        <v>3111</v>
      </c>
      <c r="B112" s="18" t="s">
        <v>98</v>
      </c>
      <c r="C112" s="19">
        <v>15000</v>
      </c>
    </row>
    <row r="113" spans="1:3" x14ac:dyDescent="0.25">
      <c r="A113" s="14">
        <v>3140</v>
      </c>
      <c r="B113" s="27" t="s">
        <v>99</v>
      </c>
      <c r="C113" s="19"/>
    </row>
    <row r="114" spans="1:3" x14ac:dyDescent="0.25">
      <c r="A114" s="17">
        <v>3141</v>
      </c>
      <c r="B114" s="18" t="s">
        <v>100</v>
      </c>
      <c r="C114" s="19">
        <v>8000</v>
      </c>
    </row>
    <row r="115" spans="1:3" x14ac:dyDescent="0.25">
      <c r="A115" s="14">
        <v>3170</v>
      </c>
      <c r="B115" s="27" t="s">
        <v>101</v>
      </c>
      <c r="C115" s="19"/>
    </row>
    <row r="116" spans="1:3" x14ac:dyDescent="0.25">
      <c r="A116" s="17">
        <v>3171</v>
      </c>
      <c r="B116" s="18" t="s">
        <v>102</v>
      </c>
      <c r="C116" s="19">
        <v>8000</v>
      </c>
    </row>
    <row r="117" spans="1:3" x14ac:dyDescent="0.25">
      <c r="A117" s="17"/>
      <c r="B117" s="55" t="s">
        <v>10</v>
      </c>
      <c r="C117" s="23">
        <f>SUM(C112:C116)</f>
        <v>31000</v>
      </c>
    </row>
    <row r="118" spans="1:3" x14ac:dyDescent="0.25">
      <c r="A118" s="14">
        <v>3200</v>
      </c>
      <c r="B118" s="27" t="s">
        <v>103</v>
      </c>
      <c r="C118" s="19"/>
    </row>
    <row r="119" spans="1:3" x14ac:dyDescent="0.25">
      <c r="A119" s="14">
        <v>3210</v>
      </c>
      <c r="B119" s="27" t="s">
        <v>104</v>
      </c>
      <c r="C119" s="19"/>
    </row>
    <row r="120" spans="1:3" x14ac:dyDescent="0.25">
      <c r="A120" s="17">
        <v>3211</v>
      </c>
      <c r="B120" s="18" t="s">
        <v>105</v>
      </c>
      <c r="C120" s="19">
        <v>4100</v>
      </c>
    </row>
    <row r="121" spans="1:3" x14ac:dyDescent="0.25">
      <c r="A121" s="14">
        <v>3230</v>
      </c>
      <c r="B121" s="27" t="s">
        <v>106</v>
      </c>
      <c r="C121" s="19"/>
    </row>
    <row r="122" spans="1:3" x14ac:dyDescent="0.25">
      <c r="A122" s="17">
        <v>3231</v>
      </c>
      <c r="B122" s="18" t="s">
        <v>107</v>
      </c>
      <c r="C122" s="19">
        <v>11500</v>
      </c>
    </row>
    <row r="123" spans="1:3" x14ac:dyDescent="0.25">
      <c r="A123" s="14">
        <v>3250</v>
      </c>
      <c r="B123" s="27" t="s">
        <v>108</v>
      </c>
      <c r="C123" s="19"/>
    </row>
    <row r="124" spans="1:3" x14ac:dyDescent="0.25">
      <c r="A124" s="17">
        <v>3104</v>
      </c>
      <c r="B124" s="18" t="s">
        <v>109</v>
      </c>
      <c r="C124" s="19"/>
    </row>
    <row r="125" spans="1:3" x14ac:dyDescent="0.25">
      <c r="A125" s="17">
        <v>3105</v>
      </c>
      <c r="B125" s="18" t="s">
        <v>110</v>
      </c>
      <c r="C125" s="19"/>
    </row>
    <row r="126" spans="1:3" x14ac:dyDescent="0.25">
      <c r="A126" s="17">
        <v>3106</v>
      </c>
      <c r="B126" s="18" t="s">
        <v>111</v>
      </c>
      <c r="C126" s="19"/>
    </row>
    <row r="127" spans="1:3" x14ac:dyDescent="0.25">
      <c r="A127" s="17">
        <v>3251</v>
      </c>
      <c r="B127" s="18" t="s">
        <v>112</v>
      </c>
      <c r="C127" s="19">
        <v>11800</v>
      </c>
    </row>
    <row r="128" spans="1:3" x14ac:dyDescent="0.25">
      <c r="A128" s="17"/>
      <c r="B128" s="55" t="s">
        <v>10</v>
      </c>
      <c r="C128" s="23">
        <f>SUM(C120:C127)</f>
        <v>27400</v>
      </c>
    </row>
    <row r="129" spans="1:3" x14ac:dyDescent="0.25">
      <c r="A129" s="14">
        <v>3300</v>
      </c>
      <c r="B129" s="27" t="s">
        <v>113</v>
      </c>
      <c r="C129" s="19"/>
    </row>
    <row r="130" spans="1:3" x14ac:dyDescent="0.25">
      <c r="A130" s="14">
        <v>3340</v>
      </c>
      <c r="B130" s="27" t="s">
        <v>114</v>
      </c>
      <c r="C130" s="19"/>
    </row>
    <row r="131" spans="1:3" x14ac:dyDescent="0.25">
      <c r="A131" s="17">
        <v>3341</v>
      </c>
      <c r="B131" s="18" t="s">
        <v>115</v>
      </c>
      <c r="C131" s="19">
        <v>60000</v>
      </c>
    </row>
    <row r="132" spans="1:3" x14ac:dyDescent="0.25">
      <c r="A132" s="14">
        <v>3360</v>
      </c>
      <c r="B132" s="27" t="s">
        <v>116</v>
      </c>
      <c r="C132" s="19"/>
    </row>
    <row r="133" spans="1:3" x14ac:dyDescent="0.25">
      <c r="A133" s="17">
        <v>3361</v>
      </c>
      <c r="B133" s="18" t="s">
        <v>117</v>
      </c>
      <c r="C133" s="19">
        <v>6655.83</v>
      </c>
    </row>
    <row r="134" spans="1:3" x14ac:dyDescent="0.25">
      <c r="A134" s="17">
        <v>3361</v>
      </c>
      <c r="B134" s="18" t="s">
        <v>118</v>
      </c>
      <c r="C134" s="19">
        <v>6655.83</v>
      </c>
    </row>
    <row r="135" spans="1:3" x14ac:dyDescent="0.25">
      <c r="A135" s="17"/>
      <c r="B135" s="55" t="s">
        <v>10</v>
      </c>
      <c r="C135" s="23">
        <v>66655.83</v>
      </c>
    </row>
    <row r="136" spans="1:3" x14ac:dyDescent="0.25">
      <c r="A136" s="14">
        <v>3400</v>
      </c>
      <c r="B136" s="27" t="s">
        <v>119</v>
      </c>
      <c r="C136" s="19"/>
    </row>
    <row r="137" spans="1:3" x14ac:dyDescent="0.25">
      <c r="A137" s="14">
        <v>3440</v>
      </c>
      <c r="B137" s="27" t="s">
        <v>120</v>
      </c>
      <c r="C137" s="19"/>
    </row>
    <row r="138" spans="1:3" x14ac:dyDescent="0.25">
      <c r="A138" s="17">
        <v>3441</v>
      </c>
      <c r="B138" s="18" t="s">
        <v>121</v>
      </c>
      <c r="C138" s="19">
        <v>4600</v>
      </c>
    </row>
    <row r="139" spans="1:3" x14ac:dyDescent="0.25">
      <c r="A139" s="17"/>
      <c r="B139" s="55" t="s">
        <v>10</v>
      </c>
      <c r="C139" s="23">
        <v>4600</v>
      </c>
    </row>
    <row r="140" spans="1:3" x14ac:dyDescent="0.25">
      <c r="A140" s="14">
        <v>3500</v>
      </c>
      <c r="B140" s="27" t="s">
        <v>122</v>
      </c>
      <c r="C140" s="19"/>
    </row>
    <row r="141" spans="1:3" x14ac:dyDescent="0.25">
      <c r="A141" s="14">
        <v>3550</v>
      </c>
      <c r="B141" s="27" t="s">
        <v>123</v>
      </c>
      <c r="C141" s="19"/>
    </row>
    <row r="142" spans="1:3" x14ac:dyDescent="0.25">
      <c r="A142" s="17">
        <v>3551</v>
      </c>
      <c r="B142" s="18" t="s">
        <v>124</v>
      </c>
      <c r="C142" s="19">
        <v>8000</v>
      </c>
    </row>
    <row r="143" spans="1:3" x14ac:dyDescent="0.25">
      <c r="A143" s="17"/>
      <c r="B143" s="56" t="s">
        <v>10</v>
      </c>
      <c r="C143" s="23">
        <v>8000</v>
      </c>
    </row>
    <row r="144" spans="1:3" x14ac:dyDescent="0.25">
      <c r="A144" s="54">
        <v>3600</v>
      </c>
      <c r="B144" s="40" t="s">
        <v>125</v>
      </c>
      <c r="C144" s="23"/>
    </row>
    <row r="145" spans="1:3" x14ac:dyDescent="0.25">
      <c r="A145" s="17">
        <v>3601</v>
      </c>
      <c r="B145" s="24" t="s">
        <v>126</v>
      </c>
      <c r="C145" s="19"/>
    </row>
    <row r="146" spans="1:3" ht="24" x14ac:dyDescent="0.25">
      <c r="A146" s="41">
        <v>3602</v>
      </c>
      <c r="B146" s="18" t="s">
        <v>127</v>
      </c>
      <c r="C146" s="19"/>
    </row>
    <row r="147" spans="1:3" ht="24" x14ac:dyDescent="0.25">
      <c r="A147" s="14">
        <v>3660</v>
      </c>
      <c r="B147" s="51" t="s">
        <v>128</v>
      </c>
      <c r="C147" s="19"/>
    </row>
    <row r="148" spans="1:3" x14ac:dyDescent="0.25">
      <c r="A148" s="17">
        <v>3661</v>
      </c>
      <c r="B148" s="30" t="s">
        <v>129</v>
      </c>
      <c r="C148" s="19">
        <v>18000</v>
      </c>
    </row>
    <row r="149" spans="1:3" x14ac:dyDescent="0.25">
      <c r="A149" s="17"/>
      <c r="B149" s="22" t="s">
        <v>10</v>
      </c>
      <c r="C149" s="23">
        <v>18000</v>
      </c>
    </row>
    <row r="150" spans="1:3" x14ac:dyDescent="0.25">
      <c r="A150" s="54">
        <v>3700</v>
      </c>
      <c r="B150" s="46" t="s">
        <v>130</v>
      </c>
      <c r="C150" s="19"/>
    </row>
    <row r="151" spans="1:3" x14ac:dyDescent="0.25">
      <c r="A151" s="14">
        <v>3720</v>
      </c>
      <c r="B151" s="27" t="s">
        <v>131</v>
      </c>
      <c r="C151" s="19"/>
    </row>
    <row r="152" spans="1:3" x14ac:dyDescent="0.25">
      <c r="A152" s="41">
        <v>3721</v>
      </c>
      <c r="B152" s="18" t="s">
        <v>132</v>
      </c>
      <c r="C152" s="19">
        <v>800</v>
      </c>
    </row>
    <row r="153" spans="1:3" x14ac:dyDescent="0.25">
      <c r="A153" s="14">
        <v>3740</v>
      </c>
      <c r="B153" s="27" t="s">
        <v>133</v>
      </c>
      <c r="C153" s="19"/>
    </row>
    <row r="154" spans="1:3" x14ac:dyDescent="0.25">
      <c r="A154" s="41">
        <v>3741</v>
      </c>
      <c r="B154" s="18" t="s">
        <v>134</v>
      </c>
      <c r="C154" s="19">
        <v>500</v>
      </c>
    </row>
    <row r="155" spans="1:3" x14ac:dyDescent="0.25">
      <c r="A155" s="41"/>
      <c r="B155" s="56" t="s">
        <v>10</v>
      </c>
      <c r="C155" s="23">
        <f>SUM(C152:C154)</f>
        <v>1300</v>
      </c>
    </row>
    <row r="156" spans="1:3" x14ac:dyDescent="0.25">
      <c r="A156" s="54">
        <v>3800</v>
      </c>
      <c r="B156" s="46" t="s">
        <v>135</v>
      </c>
      <c r="C156" s="19"/>
    </row>
    <row r="157" spans="1:3" x14ac:dyDescent="0.25">
      <c r="A157" s="17">
        <v>3810</v>
      </c>
      <c r="B157" s="24" t="s">
        <v>136</v>
      </c>
      <c r="C157" s="19">
        <v>197200</v>
      </c>
    </row>
    <row r="158" spans="1:3" x14ac:dyDescent="0.25">
      <c r="A158" s="17"/>
      <c r="B158" s="22" t="s">
        <v>10</v>
      </c>
      <c r="C158" s="23">
        <v>197200</v>
      </c>
    </row>
    <row r="159" spans="1:3" x14ac:dyDescent="0.25">
      <c r="A159" s="14">
        <v>3900</v>
      </c>
      <c r="B159" s="51" t="s">
        <v>137</v>
      </c>
      <c r="C159" s="23"/>
    </row>
    <row r="160" spans="1:3" x14ac:dyDescent="0.25">
      <c r="A160" s="14">
        <v>3940</v>
      </c>
      <c r="B160" s="51" t="s">
        <v>138</v>
      </c>
      <c r="C160" s="23"/>
    </row>
    <row r="161" spans="1:3" x14ac:dyDescent="0.25">
      <c r="A161" s="41">
        <v>3941</v>
      </c>
      <c r="B161" s="48" t="s">
        <v>139</v>
      </c>
      <c r="C161" s="19">
        <v>500</v>
      </c>
    </row>
    <row r="162" spans="1:3" x14ac:dyDescent="0.25">
      <c r="A162" s="41"/>
      <c r="B162" s="57" t="s">
        <v>10</v>
      </c>
      <c r="C162" s="23">
        <v>500</v>
      </c>
    </row>
    <row r="163" spans="1:3" ht="24" x14ac:dyDescent="0.25">
      <c r="A163" s="14">
        <v>3980</v>
      </c>
      <c r="B163" s="51" t="s">
        <v>140</v>
      </c>
      <c r="C163" s="19"/>
    </row>
    <row r="164" spans="1:3" x14ac:dyDescent="0.25">
      <c r="A164" s="17">
        <v>3981</v>
      </c>
      <c r="B164" s="30" t="s">
        <v>141</v>
      </c>
      <c r="C164" s="19">
        <v>4794.75</v>
      </c>
    </row>
    <row r="165" spans="1:3" x14ac:dyDescent="0.25">
      <c r="A165" s="14">
        <v>3990</v>
      </c>
      <c r="B165" s="51" t="s">
        <v>137</v>
      </c>
      <c r="C165" s="19"/>
    </row>
    <row r="166" spans="1:3" x14ac:dyDescent="0.25">
      <c r="A166" s="17">
        <v>3991</v>
      </c>
      <c r="B166" s="30" t="s">
        <v>142</v>
      </c>
      <c r="C166" s="19">
        <v>3000</v>
      </c>
    </row>
    <row r="167" spans="1:3" x14ac:dyDescent="0.25">
      <c r="A167" s="21"/>
      <c r="B167" s="57" t="s">
        <v>10</v>
      </c>
      <c r="C167" s="23">
        <f>SUM(C164:C166)</f>
        <v>7794.75</v>
      </c>
    </row>
    <row r="168" spans="1:3" x14ac:dyDescent="0.25">
      <c r="A168" s="21"/>
      <c r="B168" s="22" t="s">
        <v>143</v>
      </c>
      <c r="C168" s="53">
        <f>C117+C128+C135+C139+C143+C149+C155+C158+C167+C162</f>
        <v>362450.58</v>
      </c>
    </row>
    <row r="169" spans="1:3" x14ac:dyDescent="0.25">
      <c r="A169" s="36" t="s">
        <v>3</v>
      </c>
      <c r="B169" s="37" t="s">
        <v>4</v>
      </c>
      <c r="C169" s="38" t="s">
        <v>5</v>
      </c>
    </row>
    <row r="170" spans="1:3" x14ac:dyDescent="0.25">
      <c r="A170" s="58">
        <v>4000</v>
      </c>
      <c r="B170" s="59" t="s">
        <v>144</v>
      </c>
      <c r="C170" s="19"/>
    </row>
    <row r="171" spans="1:3" x14ac:dyDescent="0.25">
      <c r="A171" s="54">
        <v>4400</v>
      </c>
      <c r="B171" s="46" t="s">
        <v>145</v>
      </c>
      <c r="C171" s="19"/>
    </row>
    <row r="172" spans="1:3" x14ac:dyDescent="0.25">
      <c r="A172" s="60">
        <v>4101</v>
      </c>
      <c r="B172" s="24" t="s">
        <v>146</v>
      </c>
      <c r="C172" s="19"/>
    </row>
    <row r="173" spans="1:3" x14ac:dyDescent="0.25">
      <c r="A173" s="54">
        <v>4410</v>
      </c>
      <c r="B173" s="27" t="s">
        <v>147</v>
      </c>
      <c r="C173" s="19"/>
    </row>
    <row r="174" spans="1:3" x14ac:dyDescent="0.25">
      <c r="A174" s="60">
        <v>4411</v>
      </c>
      <c r="B174" s="24" t="s">
        <v>148</v>
      </c>
      <c r="C174" s="19">
        <v>25000</v>
      </c>
    </row>
    <row r="175" spans="1:3" x14ac:dyDescent="0.25">
      <c r="A175" s="21"/>
      <c r="B175" s="22" t="s">
        <v>10</v>
      </c>
      <c r="C175" s="19">
        <f>SUM(C174)</f>
        <v>25000</v>
      </c>
    </row>
    <row r="176" spans="1:3" x14ac:dyDescent="0.25">
      <c r="A176" s="21"/>
      <c r="B176" s="22" t="s">
        <v>149</v>
      </c>
      <c r="C176" s="53">
        <f>+C175</f>
        <v>25000</v>
      </c>
    </row>
    <row r="177" spans="1:5" x14ac:dyDescent="0.25">
      <c r="A177" s="58">
        <v>5000</v>
      </c>
      <c r="B177" s="59" t="s">
        <v>150</v>
      </c>
      <c r="C177" s="43"/>
    </row>
    <row r="178" spans="1:5" x14ac:dyDescent="0.25">
      <c r="A178" s="14">
        <v>5900</v>
      </c>
      <c r="B178" s="46" t="s">
        <v>151</v>
      </c>
      <c r="C178" s="43"/>
    </row>
    <row r="179" spans="1:5" hidden="1" x14ac:dyDescent="0.25">
      <c r="A179" s="17">
        <v>5970</v>
      </c>
      <c r="B179" s="18" t="s">
        <v>152</v>
      </c>
      <c r="C179" s="61"/>
    </row>
    <row r="180" spans="1:5" x14ac:dyDescent="0.25">
      <c r="A180" s="17">
        <v>5971</v>
      </c>
      <c r="B180" s="18" t="s">
        <v>153</v>
      </c>
      <c r="C180" s="62">
        <v>12600</v>
      </c>
    </row>
    <row r="181" spans="1:5" x14ac:dyDescent="0.25">
      <c r="A181" s="60">
        <v>5108</v>
      </c>
      <c r="B181" s="24" t="s">
        <v>154</v>
      </c>
      <c r="C181" s="19"/>
    </row>
    <row r="182" spans="1:5" x14ac:dyDescent="0.25">
      <c r="A182" s="21"/>
      <c r="B182" s="57" t="s">
        <v>10</v>
      </c>
      <c r="C182" s="63">
        <f>SUM(C179:C181)</f>
        <v>12600</v>
      </c>
      <c r="E182" s="64"/>
    </row>
    <row r="183" spans="1:5" x14ac:dyDescent="0.25">
      <c r="A183" s="21"/>
      <c r="B183" s="22" t="s">
        <v>155</v>
      </c>
      <c r="C183" s="65">
        <f>+C182</f>
        <v>12600</v>
      </c>
    </row>
    <row r="184" spans="1:5" ht="15.75" x14ac:dyDescent="0.25">
      <c r="A184" s="66"/>
      <c r="B184" s="67" t="s">
        <v>156</v>
      </c>
      <c r="C184" s="68">
        <f>+C183+C176+C168+C106+C40</f>
        <v>1471670</v>
      </c>
    </row>
    <row r="185" spans="1:5" ht="12.75" x14ac:dyDescent="0.2">
      <c r="B185" s="94"/>
      <c r="C185" s="94"/>
    </row>
    <row r="186" spans="1:5" ht="12.75" x14ac:dyDescent="0.2">
      <c r="B186" s="69"/>
      <c r="C186" s="69"/>
    </row>
    <row r="187" spans="1:5" ht="12.75" x14ac:dyDescent="0.2">
      <c r="B187" s="69"/>
      <c r="C187" s="69"/>
    </row>
    <row r="188" spans="1:5" ht="12.75" x14ac:dyDescent="0.2">
      <c r="B188" s="69"/>
      <c r="C188" s="69"/>
    </row>
    <row r="189" spans="1:5" ht="12.75" x14ac:dyDescent="0.2">
      <c r="B189" s="94"/>
      <c r="C189" s="94"/>
    </row>
    <row r="190" spans="1:5" x14ac:dyDescent="0.25">
      <c r="B190" s="99"/>
      <c r="C190" s="99"/>
    </row>
    <row r="192" spans="1:5" ht="12.75" x14ac:dyDescent="0.25">
      <c r="A192" s="100" t="s">
        <v>157</v>
      </c>
      <c r="B192" s="100"/>
      <c r="C192" s="100"/>
    </row>
    <row r="193" spans="1:3" ht="12.75" x14ac:dyDescent="0.25">
      <c r="A193" s="100" t="s">
        <v>158</v>
      </c>
      <c r="B193" s="100"/>
      <c r="C193" s="100"/>
    </row>
    <row r="194" spans="1:3" x14ac:dyDescent="0.25">
      <c r="A194" s="70"/>
      <c r="B194" s="70"/>
      <c r="C194" s="71"/>
    </row>
    <row r="195" spans="1:3" ht="12.75" x14ac:dyDescent="0.2">
      <c r="A195" s="94" t="s">
        <v>159</v>
      </c>
      <c r="B195" s="94"/>
      <c r="C195" s="94"/>
    </row>
    <row r="196" spans="1:3" x14ac:dyDescent="0.25">
      <c r="A196" s="95" t="s">
        <v>160</v>
      </c>
      <c r="B196" s="95"/>
      <c r="C196" s="95"/>
    </row>
  </sheetData>
  <mergeCells count="8">
    <mergeCell ref="A195:C195"/>
    <mergeCell ref="A196:C196"/>
    <mergeCell ref="A2:C2"/>
    <mergeCell ref="B185:C185"/>
    <mergeCell ref="B189:C189"/>
    <mergeCell ref="B190:C190"/>
    <mergeCell ref="A192:C192"/>
    <mergeCell ref="A193:C1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22" workbookViewId="0">
      <selection activeCell="E6" sqref="E6"/>
    </sheetView>
  </sheetViews>
  <sheetFormatPr baseColWidth="10" defaultColWidth="9.140625" defaultRowHeight="15" x14ac:dyDescent="0.25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21" customHeight="1" thickTop="1" thickBot="1" x14ac:dyDescent="0.3">
      <c r="A1" s="101" t="s">
        <v>159</v>
      </c>
      <c r="B1" s="102"/>
      <c r="C1" s="102"/>
      <c r="D1" s="102"/>
      <c r="E1" s="102"/>
      <c r="F1" s="102"/>
      <c r="G1" s="103"/>
    </row>
    <row r="2" spans="1:10" ht="15.75" thickTop="1" x14ac:dyDescent="0.25">
      <c r="A2" s="104" t="s">
        <v>161</v>
      </c>
      <c r="B2" s="104"/>
      <c r="C2" s="104"/>
      <c r="D2" s="104"/>
      <c r="E2" s="104"/>
      <c r="F2" s="104"/>
      <c r="G2" s="104"/>
    </row>
    <row r="4" spans="1:10" x14ac:dyDescent="0.25">
      <c r="B4" s="105" t="s">
        <v>162</v>
      </c>
      <c r="C4" s="106"/>
      <c r="D4" s="106"/>
      <c r="E4" s="106"/>
      <c r="F4" s="106"/>
    </row>
    <row r="6" spans="1:10" ht="30.75" thickBot="1" x14ac:dyDescent="0.3">
      <c r="A6" s="73" t="s">
        <v>163</v>
      </c>
      <c r="B6" s="73" t="s">
        <v>164</v>
      </c>
      <c r="C6" s="74" t="s">
        <v>165</v>
      </c>
      <c r="D6" s="74" t="s">
        <v>166</v>
      </c>
      <c r="E6" s="74" t="s">
        <v>167</v>
      </c>
      <c r="F6" s="74" t="s">
        <v>168</v>
      </c>
      <c r="G6" s="75">
        <v>2020</v>
      </c>
    </row>
    <row r="7" spans="1:10" ht="15" customHeight="1" x14ac:dyDescent="0.25">
      <c r="A7" s="76"/>
      <c r="B7" s="77" t="s">
        <v>169</v>
      </c>
      <c r="C7" s="78">
        <f>SUM(C8:C13)</f>
        <v>1471670</v>
      </c>
      <c r="D7" s="78">
        <f>SUM(D8:D13)</f>
        <v>0</v>
      </c>
      <c r="E7" s="78">
        <f>SUM(E8:E13)</f>
        <v>0</v>
      </c>
      <c r="F7" s="78">
        <f>SUM(F8:F13)</f>
        <v>0</v>
      </c>
      <c r="G7" s="79">
        <f t="shared" ref="G7:G14" si="0">+F7+E7+D7+C7</f>
        <v>1471670</v>
      </c>
    </row>
    <row r="8" spans="1:10" ht="15" customHeight="1" x14ac:dyDescent="0.25">
      <c r="A8" s="80">
        <v>93101</v>
      </c>
      <c r="B8" s="81" t="s">
        <v>170</v>
      </c>
      <c r="C8" s="82"/>
      <c r="D8" s="82"/>
      <c r="E8" s="82"/>
      <c r="F8" s="82"/>
      <c r="G8" s="83"/>
    </row>
    <row r="9" spans="1:10" ht="15" customHeight="1" x14ac:dyDescent="0.25">
      <c r="A9" s="80">
        <v>93102</v>
      </c>
      <c r="B9" s="81" t="s">
        <v>171</v>
      </c>
      <c r="C9" s="82"/>
      <c r="D9" s="82"/>
      <c r="E9" s="82"/>
      <c r="F9" s="82"/>
      <c r="G9" s="83">
        <f t="shared" si="0"/>
        <v>0</v>
      </c>
    </row>
    <row r="10" spans="1:10" ht="15" customHeight="1" x14ac:dyDescent="0.25">
      <c r="A10" s="80">
        <v>93103</v>
      </c>
      <c r="B10" s="81" t="s">
        <v>172</v>
      </c>
      <c r="C10" s="82">
        <v>1471670</v>
      </c>
      <c r="D10" s="82"/>
      <c r="E10" s="82"/>
      <c r="F10" s="82">
        <v>0</v>
      </c>
      <c r="G10" s="83">
        <f t="shared" si="0"/>
        <v>1471670</v>
      </c>
    </row>
    <row r="11" spans="1:10" ht="15" customHeight="1" x14ac:dyDescent="0.25">
      <c r="A11" s="80">
        <v>93104</v>
      </c>
      <c r="B11" s="81" t="s">
        <v>173</v>
      </c>
      <c r="C11" s="82"/>
      <c r="D11" s="82"/>
      <c r="E11" s="82"/>
      <c r="F11" s="84">
        <v>0</v>
      </c>
      <c r="G11" s="85">
        <f t="shared" si="0"/>
        <v>0</v>
      </c>
    </row>
    <row r="12" spans="1:10" ht="15" customHeight="1" x14ac:dyDescent="0.25">
      <c r="A12" s="80">
        <v>94100</v>
      </c>
      <c r="B12" s="81" t="s">
        <v>174</v>
      </c>
      <c r="C12" s="82"/>
      <c r="D12" s="82"/>
      <c r="E12" s="82"/>
      <c r="F12" s="84">
        <v>0</v>
      </c>
      <c r="G12" s="85">
        <f t="shared" si="0"/>
        <v>0</v>
      </c>
    </row>
    <row r="13" spans="1:10" ht="15" customHeight="1" x14ac:dyDescent="0.25">
      <c r="A13" s="86">
        <v>1103</v>
      </c>
      <c r="B13" s="81" t="s">
        <v>175</v>
      </c>
      <c r="C13" s="82"/>
      <c r="D13" s="82"/>
      <c r="E13" s="82"/>
      <c r="F13" s="82"/>
      <c r="G13" s="83">
        <f t="shared" si="0"/>
        <v>0</v>
      </c>
    </row>
    <row r="14" spans="1:10" ht="15" customHeight="1" x14ac:dyDescent="0.25">
      <c r="A14" s="107" t="s">
        <v>176</v>
      </c>
      <c r="B14" s="107"/>
      <c r="C14" s="87">
        <f>SUM(C8:C13)</f>
        <v>1471670</v>
      </c>
      <c r="D14" s="87">
        <f>SUM(D8:D13)</f>
        <v>0</v>
      </c>
      <c r="E14" s="87">
        <f>SUM(E8:E13)</f>
        <v>0</v>
      </c>
      <c r="F14" s="87">
        <f>SUM(F8:F13)</f>
        <v>0</v>
      </c>
      <c r="G14" s="87">
        <f t="shared" si="0"/>
        <v>1471670</v>
      </c>
      <c r="I14" s="88"/>
      <c r="J14" s="89"/>
    </row>
    <row r="15" spans="1:10" ht="15" customHeight="1" x14ac:dyDescent="0.25"/>
    <row r="16" spans="1:10" ht="15" customHeight="1" x14ac:dyDescent="0.25">
      <c r="B16" s="108" t="s">
        <v>177</v>
      </c>
      <c r="C16" s="108"/>
      <c r="D16" s="108"/>
      <c r="E16" s="108"/>
      <c r="F16" s="108"/>
    </row>
    <row r="17" spans="2:7" ht="15" customHeight="1" x14ac:dyDescent="0.25">
      <c r="B17" s="90"/>
      <c r="C17" s="90"/>
      <c r="D17" s="90"/>
      <c r="E17" s="90"/>
      <c r="F17" s="90"/>
    </row>
    <row r="18" spans="2:7" ht="15" customHeight="1" x14ac:dyDescent="0.25">
      <c r="B18" s="90"/>
      <c r="C18" s="90"/>
      <c r="D18" s="90"/>
      <c r="E18" s="90"/>
      <c r="F18" s="90"/>
    </row>
    <row r="20" spans="2:7" x14ac:dyDescent="0.25">
      <c r="F20" s="91"/>
    </row>
    <row r="21" spans="2:7" ht="15.75" x14ac:dyDescent="0.25">
      <c r="B21" s="109" t="s">
        <v>157</v>
      </c>
      <c r="C21" s="109"/>
      <c r="D21" s="109"/>
      <c r="E21" s="109"/>
      <c r="F21" s="109"/>
    </row>
    <row r="22" spans="2:7" x14ac:dyDescent="0.25">
      <c r="B22" s="94" t="s">
        <v>178</v>
      </c>
      <c r="C22" s="94"/>
      <c r="D22" s="94"/>
      <c r="E22" s="94"/>
      <c r="F22" s="94"/>
    </row>
    <row r="23" spans="2:7" x14ac:dyDescent="0.25">
      <c r="B23" s="94" t="s">
        <v>159</v>
      </c>
      <c r="C23" s="94"/>
      <c r="D23" s="94"/>
      <c r="E23" s="94"/>
      <c r="F23" s="94"/>
    </row>
    <row r="26" spans="2:7" x14ac:dyDescent="0.25">
      <c r="E26" s="92"/>
    </row>
    <row r="27" spans="2:7" x14ac:dyDescent="0.25">
      <c r="B27" s="99"/>
      <c r="C27" s="99"/>
      <c r="G27" s="93"/>
    </row>
  </sheetData>
  <mergeCells count="9">
    <mergeCell ref="B22:F22"/>
    <mergeCell ref="B23:F23"/>
    <mergeCell ref="B27:C27"/>
    <mergeCell ref="A1:G1"/>
    <mergeCell ref="A2:G2"/>
    <mergeCell ref="B4:F4"/>
    <mergeCell ref="A14:B14"/>
    <mergeCell ref="B16:F16"/>
    <mergeCell ref="B21:F21"/>
  </mergeCells>
  <conditionalFormatting sqref="F11:G12">
    <cfRule type="containsBlanks" dxfId="0" priority="1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TLAQUEPAQUE JOVEN</dc:creator>
  <cp:lastModifiedBy>Instituto Juventud</cp:lastModifiedBy>
  <dcterms:created xsi:type="dcterms:W3CDTF">2021-03-11T16:48:05Z</dcterms:created>
  <dcterms:modified xsi:type="dcterms:W3CDTF">2021-03-11T17:04:04Z</dcterms:modified>
</cp:coreProperties>
</file>